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Digital Marketing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5" i="1" l="1"/>
  <c r="K15" i="1"/>
  <c r="L15" i="1"/>
  <c r="G8" i="1"/>
  <c r="J23" i="1"/>
  <c r="J8" i="1"/>
  <c r="D15" i="1"/>
  <c r="D23" i="1"/>
  <c r="D8" i="1"/>
  <c r="L11" i="1"/>
  <c r="F11" i="1"/>
  <c r="F12" i="1"/>
  <c r="F13" i="1"/>
  <c r="F14" i="1"/>
  <c r="E15" i="1"/>
  <c r="F15" i="1"/>
  <c r="F16" i="1"/>
  <c r="F17" i="1"/>
  <c r="F18" i="1"/>
  <c r="F19" i="1"/>
  <c r="F20" i="1"/>
  <c r="F21" i="1"/>
  <c r="F22" i="1"/>
  <c r="E23" i="1"/>
  <c r="F23" i="1"/>
  <c r="I15" i="1"/>
  <c r="L12" i="1"/>
  <c r="L13" i="1"/>
  <c r="L14" i="1"/>
  <c r="G23" i="1"/>
  <c r="H23" i="1"/>
  <c r="I23" i="1"/>
  <c r="G15" i="1"/>
  <c r="H15" i="1"/>
  <c r="E16" i="2"/>
  <c r="F16" i="2"/>
  <c r="G16" i="2"/>
  <c r="H16" i="2"/>
  <c r="I16" i="2"/>
  <c r="J16" i="2"/>
  <c r="K16" i="2"/>
  <c r="L16" i="2"/>
  <c r="M16" i="2"/>
  <c r="N16" i="2"/>
  <c r="O16" i="2"/>
  <c r="D16" i="2"/>
  <c r="E8" i="2"/>
  <c r="F8" i="2"/>
  <c r="G8" i="2"/>
  <c r="H8" i="2"/>
  <c r="I8" i="2"/>
  <c r="J8" i="2"/>
  <c r="K8" i="2"/>
  <c r="L8" i="2"/>
  <c r="M8" i="2"/>
  <c r="N8" i="2"/>
  <c r="O8" i="2"/>
  <c r="D8" i="2"/>
</calcChain>
</file>

<file path=xl/sharedStrings.xml><?xml version="1.0" encoding="utf-8"?>
<sst xmlns="http://schemas.openxmlformats.org/spreadsheetml/2006/main" count="60" uniqueCount="44">
  <si>
    <t>IMPRESSIONS</t>
  </si>
  <si>
    <t>DIGITAL MARKETING DASHBOARD</t>
  </si>
  <si>
    <t>DIGITAL MARKETING DASHBOARD DATA</t>
  </si>
  <si>
    <t>VISITS BY 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</si>
  <si>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</si>
  <si>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</si>
  <si>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</si>
  <si>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</si>
  <si>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</si>
  <si>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</si>
  <si>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</si>
  <si>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</si>
  <si>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</si>
  <si>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</si>
  <si>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</si>
  <si>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</si>
  <si>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MEDIA</t>
  </si>
  <si>
    <t>Banner Ads</t>
  </si>
  <si>
    <t>Mobile Ads</t>
  </si>
  <si>
    <t>PAID TOTALS</t>
  </si>
  <si>
    <t>Email</t>
  </si>
  <si>
    <t>Direct Traffic</t>
  </si>
  <si>
    <t>Referring Domains</t>
  </si>
  <si>
    <t>Banners (Partner)</t>
  </si>
  <si>
    <t>Banners (Website)</t>
  </si>
  <si>
    <t>ORGANIC TOTALS</t>
  </si>
  <si>
    <t>PAID MEDIA</t>
  </si>
  <si>
    <t>ORGANIC MEDIA</t>
  </si>
  <si>
    <t>VISITS</t>
  </si>
  <si>
    <t>REVENUE</t>
  </si>
  <si>
    <t>ORDERS PLACED</t>
  </si>
  <si>
    <t>ENROLLMENTS</t>
  </si>
  <si>
    <t>Search (Pd)</t>
  </si>
  <si>
    <t>Social (Pd)</t>
  </si>
  <si>
    <t>Search (Org)</t>
  </si>
  <si>
    <t>Social (Org)</t>
  </si>
  <si>
    <t>VISIT GOAL</t>
  </si>
  <si>
    <t>% of GOAL</t>
  </si>
  <si>
    <t>BUDGET</t>
  </si>
  <si>
    <t>ROI</t>
  </si>
  <si>
    <t>VISITS PER MONTH</t>
  </si>
  <si>
    <t>VISITS THIS MONTH</t>
  </si>
  <si>
    <t>REVENUE THIS MONTH</t>
  </si>
  <si>
    <t xml:space="preserve">AVG ROI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</si>
</sst>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b/>
      <sz val="18"/>
      <color theme="1"/>
      <name val="Arial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</font>
    <font>
      <sz val="14"/>
      <color theme="1"/>
      <name val="Calibri"/>
      <family val="2"/>
      <scheme val="minor"/>
    </font>
    <font>
      <sz val="11"/>
      <color theme="1"/>
      <name val="Arial"/>
    </font>
    <font>
      <b/>
      <sz val="11"/>
      <color theme="0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1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6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/>
    <xf numFmtId="0" fontId="0" fillId="4" borderId="0" xfId="0" applyFill="1" applyBorder="1"/>
    <xf numFmtId="0" fontId="3" fillId="4" borderId="0" xfId="0" applyFont="1" applyFill="1" applyBorder="1"/>
    <xf numFmtId="0" fontId="5" fillId="0" borderId="0" xfId="0" applyFont="1"/>
    <xf numFmtId="0" fontId="4" fillId="3" borderId="1" xfId="0" applyNumberFormat="1" applyFont="1" applyFill="1" applyBorder="1" applyAlignment="1">
      <alignment horizontal="center" vertical="center"/>
    </xf>
    <xf numFmtId="0" fontId="9" fillId="0" borderId="0" xfId="0" applyFont="1"/>
    <xf numFmtId="0" fontId="6" fillId="3" borderId="1" xfId="0" applyFont="1" applyFill="1" applyBorder="1" applyAlignment="1">
      <alignment horizontal="center" vertical="center"/>
    </xf>
    <xf numFmtId="3" fontId="5" fillId="8" borderId="1" xfId="0" applyNumberFormat="1" applyFont="1" applyFill="1" applyBorder="1"/>
    <xf numFmtId="3" fontId="5" fillId="10" borderId="1" xfId="0" applyNumberFormat="1" applyFont="1" applyFill="1" applyBorder="1"/>
    <xf numFmtId="0" fontId="11" fillId="7" borderId="5" xfId="0" applyFont="1" applyFill="1" applyBorder="1" applyAlignment="1">
      <alignment horizontal="left" indent="1"/>
    </xf>
    <xf numFmtId="3" fontId="11" fillId="7" borderId="1" xfId="0" applyNumberFormat="1" applyFont="1" applyFill="1" applyBorder="1"/>
    <xf numFmtId="0" fontId="11" fillId="9" borderId="5" xfId="0" applyFont="1" applyFill="1" applyBorder="1" applyAlignment="1">
      <alignment horizontal="left" indent="1"/>
    </xf>
    <xf numFmtId="3" fontId="11" fillId="9" borderId="1" xfId="0" applyNumberFormat="1" applyFont="1" applyFill="1" applyBorder="1"/>
    <xf numFmtId="0" fontId="0" fillId="4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4" borderId="0" xfId="0" applyFill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0" fillId="4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left"/>
    </xf>
    <xf numFmtId="3" fontId="3" fillId="4" borderId="0" xfId="0" applyNumberFormat="1" applyFont="1" applyFill="1" applyBorder="1" applyAlignment="1">
      <alignment horizontal="center" vertical="center"/>
    </xf>
    <xf numFmtId="0" fontId="14" fillId="11" borderId="10" xfId="0" applyFont="1" applyFill="1" applyBorder="1" applyAlignment="1">
      <alignment horizontal="center" vertical="center"/>
    </xf>
    <xf numFmtId="0" fontId="14" fillId="11" borderId="10" xfId="0" applyNumberFormat="1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left" vertical="center" indent="1"/>
    </xf>
    <xf numFmtId="3" fontId="3" fillId="8" borderId="10" xfId="0" applyNumberFormat="1" applyFont="1" applyFill="1" applyBorder="1" applyAlignment="1">
      <alignment horizontal="center" vertical="center"/>
    </xf>
    <xf numFmtId="164" fontId="3" fillId="8" borderId="10" xfId="0" applyNumberFormat="1" applyFont="1" applyFill="1" applyBorder="1" applyAlignment="1">
      <alignment horizontal="center" vertical="center"/>
    </xf>
    <xf numFmtId="0" fontId="13" fillId="7" borderId="10" xfId="0" applyFont="1" applyFill="1" applyBorder="1" applyAlignment="1">
      <alignment horizontal="left" vertical="center" indent="1"/>
    </xf>
    <xf numFmtId="3" fontId="3" fillId="7" borderId="10" xfId="0" applyNumberFormat="1" applyFont="1" applyFill="1" applyBorder="1" applyAlignment="1">
      <alignment horizontal="center" vertical="center"/>
    </xf>
    <xf numFmtId="164" fontId="3" fillId="7" borderId="10" xfId="2" applyNumberFormat="1" applyFont="1" applyFill="1" applyBorder="1" applyAlignment="1">
      <alignment horizontal="center" vertical="center"/>
    </xf>
    <xf numFmtId="0" fontId="3" fillId="9" borderId="10" xfId="0" applyFont="1" applyFill="1" applyBorder="1" applyAlignment="1">
      <alignment horizontal="left" vertical="center" indent="1"/>
    </xf>
    <xf numFmtId="3" fontId="3" fillId="10" borderId="10" xfId="0" applyNumberFormat="1" applyFont="1" applyFill="1" applyBorder="1" applyAlignment="1">
      <alignment horizontal="center" vertical="center"/>
    </xf>
    <xf numFmtId="164" fontId="3" fillId="10" borderId="10" xfId="0" applyNumberFormat="1" applyFont="1" applyFill="1" applyBorder="1" applyAlignment="1">
      <alignment horizontal="center" vertical="center"/>
    </xf>
    <xf numFmtId="0" fontId="13" fillId="9" borderId="10" xfId="0" applyFont="1" applyFill="1" applyBorder="1" applyAlignment="1">
      <alignment horizontal="left" vertical="center" indent="1"/>
    </xf>
    <xf numFmtId="3" fontId="3" fillId="9" borderId="10" xfId="0" applyNumberFormat="1" applyFont="1" applyFill="1" applyBorder="1" applyAlignment="1">
      <alignment horizontal="center" vertical="center"/>
    </xf>
    <xf numFmtId="164" fontId="3" fillId="9" borderId="10" xfId="2" applyNumberFormat="1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indent="1"/>
    </xf>
    <xf numFmtId="9" fontId="3" fillId="8" borderId="10" xfId="1" applyFont="1" applyFill="1" applyBorder="1" applyAlignment="1">
      <alignment horizontal="center" vertical="center"/>
    </xf>
    <xf numFmtId="9" fontId="3" fillId="8" borderId="10" xfId="1" applyNumberFormat="1" applyFont="1" applyFill="1" applyBorder="1" applyAlignment="1">
      <alignment horizontal="center" vertical="center"/>
    </xf>
    <xf numFmtId="164" fontId="3" fillId="7" borderId="10" xfId="0" applyNumberFormat="1" applyFont="1" applyFill="1" applyBorder="1" applyAlignment="1">
      <alignment horizontal="center" vertical="center"/>
    </xf>
    <xf numFmtId="9" fontId="3" fillId="7" borderId="10" xfId="1" applyFont="1" applyFill="1" applyBorder="1" applyAlignment="1">
      <alignment horizontal="center" vertical="center"/>
    </xf>
    <xf numFmtId="9" fontId="3" fillId="10" borderId="10" xfId="1" applyFont="1" applyFill="1" applyBorder="1" applyAlignment="1">
      <alignment horizontal="center" vertical="center"/>
    </xf>
    <xf numFmtId="9" fontId="3" fillId="9" borderId="10" xfId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left" vertical="center" textRotation="90"/>
    </xf>
    <xf numFmtId="0" fontId="12" fillId="9" borderId="10" xfId="0" applyFont="1" applyFill="1" applyBorder="1" applyAlignment="1">
      <alignment horizontal="left" vertical="center" textRotation="90"/>
    </xf>
    <xf numFmtId="0" fontId="8" fillId="5" borderId="4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3" fontId="17" fillId="6" borderId="4" xfId="0" applyNumberFormat="1" applyFont="1" applyFill="1" applyBorder="1" applyAlignment="1">
      <alignment horizontal="center" vertical="center"/>
    </xf>
    <xf numFmtId="3" fontId="17" fillId="6" borderId="0" xfId="0" applyNumberFormat="1" applyFont="1" applyFill="1" applyBorder="1" applyAlignment="1">
      <alignment horizontal="center" vertical="center"/>
    </xf>
    <xf numFmtId="9" fontId="17" fillId="6" borderId="4" xfId="1" applyFont="1" applyFill="1" applyBorder="1" applyAlignment="1">
      <alignment horizontal="center" vertical="center"/>
    </xf>
    <xf numFmtId="9" fontId="17" fillId="6" borderId="0" xfId="1" applyFont="1" applyFill="1" applyBorder="1" applyAlignment="1">
      <alignment horizontal="center" vertical="center"/>
    </xf>
    <xf numFmtId="164" fontId="17" fillId="6" borderId="4" xfId="0" applyNumberFormat="1" applyFont="1" applyFill="1" applyBorder="1" applyAlignment="1">
      <alignment horizontal="center" vertical="center"/>
    </xf>
    <xf numFmtId="164" fontId="17" fillId="6" borderId="0" xfId="0" applyNumberFormat="1" applyFont="1" applyFill="1" applyBorder="1" applyAlignment="1">
      <alignment horizontal="center" vertical="center"/>
    </xf>
    <xf numFmtId="0" fontId="10" fillId="9" borderId="7" xfId="0" applyFont="1" applyFill="1" applyBorder="1" applyAlignment="1">
      <alignment horizontal="center" vertical="center" textRotation="90"/>
    </xf>
    <xf numFmtId="0" fontId="10" fillId="9" borderId="8" xfId="0" applyFont="1" applyFill="1" applyBorder="1" applyAlignment="1">
      <alignment horizontal="center" vertical="center" textRotation="90"/>
    </xf>
    <xf numFmtId="0" fontId="10" fillId="9" borderId="9" xfId="0" applyFont="1" applyFill="1" applyBorder="1" applyAlignment="1">
      <alignment horizontal="center" vertical="center" textRotation="90"/>
    </xf>
    <xf numFmtId="0" fontId="7" fillId="0" borderId="2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 textRotation="90"/>
    </xf>
  </cellXfs>
  <cellStyles count="5">
    <cellStyle name="Hiperlink" xfId="3" builtinId="8" hidden="1"/>
    <cellStyle name="Hiperlink Visitado" xfId="4" builtinId="9" hidden="1"/>
    <cellStyle name="Moeda" xfId="2" builtinId="4"/>
    <cellStyle name="Normal" xfId="0" builtinId="0"/>
    <cellStyle name="Po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DATA!$C$4</c:f>
              <c:strCache>
                <c:ptCount val="1"/>
                <c:pt idx="0">
                  <c:v>Banner Ads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DATA!$D$4:$O$4</c:f>
              <c:numCache>
                <c:formatCode>#,##0</c:formatCode>
                <c:ptCount val="12"/>
                <c:pt idx="0">
                  <c:v>1304</c:v>
                </c:pt>
                <c:pt idx="1">
                  <c:v>26663</c:v>
                </c:pt>
                <c:pt idx="2">
                  <c:v>20824</c:v>
                </c:pt>
                <c:pt idx="3">
                  <c:v>20615</c:v>
                </c:pt>
                <c:pt idx="4">
                  <c:v>22808</c:v>
                </c:pt>
                <c:pt idx="5">
                  <c:v>9443</c:v>
                </c:pt>
                <c:pt idx="6">
                  <c:v>25562</c:v>
                </c:pt>
                <c:pt idx="7">
                  <c:v>19129</c:v>
                </c:pt>
                <c:pt idx="8">
                  <c:v>15939</c:v>
                </c:pt>
                <c:pt idx="9">
                  <c:v>25976</c:v>
                </c:pt>
                <c:pt idx="10">
                  <c:v>14829</c:v>
                </c:pt>
                <c:pt idx="11">
                  <c:v>26346</c:v>
                </c:pt>
              </c:numCache>
            </c:numRef>
          </c:val>
        </c:ser>
        <c:ser>
          <c:idx val="1"/>
          <c:order val="1"/>
          <c:tx>
            <c:strRef>
              <c:f>DATA!$C$5</c:f>
              <c:strCache>
                <c:ptCount val="1"/>
                <c:pt idx="0">
                  <c:v>Mobile Ads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DATA!$D$5:$O$5</c:f>
              <c:numCache>
                <c:formatCode>#,##0</c:formatCode>
                <c:ptCount val="12"/>
                <c:pt idx="0">
                  <c:v>21285</c:v>
                </c:pt>
                <c:pt idx="1">
                  <c:v>3842</c:v>
                </c:pt>
                <c:pt idx="2">
                  <c:v>22524</c:v>
                </c:pt>
                <c:pt idx="3">
                  <c:v>9473</c:v>
                </c:pt>
                <c:pt idx="4">
                  <c:v>19812</c:v>
                </c:pt>
                <c:pt idx="5">
                  <c:v>15751</c:v>
                </c:pt>
                <c:pt idx="6">
                  <c:v>1999</c:v>
                </c:pt>
                <c:pt idx="7">
                  <c:v>16082</c:v>
                </c:pt>
                <c:pt idx="8">
                  <c:v>25148</c:v>
                </c:pt>
                <c:pt idx="9">
                  <c:v>19790</c:v>
                </c:pt>
                <c:pt idx="10">
                  <c:v>23346</c:v>
                </c:pt>
                <c:pt idx="11">
                  <c:v>24571</c:v>
                </c:pt>
              </c:numCache>
            </c:numRef>
          </c:val>
        </c:ser>
        <c:ser>
          <c:idx val="2"/>
          <c:order val="2"/>
          <c:tx>
            <c:strRef>
              <c:f>DATA!$C$6</c:f>
              <c:strCache>
                <c:ptCount val="1"/>
                <c:pt idx="0">
                  <c:v>Search (Pd)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DATA!$D$6:$O$6</c:f>
              <c:numCache>
                <c:formatCode>#,##0</c:formatCode>
                <c:ptCount val="12"/>
                <c:pt idx="0">
                  <c:v>7020</c:v>
                </c:pt>
                <c:pt idx="1">
                  <c:v>22565</c:v>
                </c:pt>
                <c:pt idx="2">
                  <c:v>19001</c:v>
                </c:pt>
                <c:pt idx="3">
                  <c:v>901</c:v>
                </c:pt>
                <c:pt idx="4">
                  <c:v>11112</c:v>
                </c:pt>
                <c:pt idx="5">
                  <c:v>31</c:v>
                </c:pt>
                <c:pt idx="6">
                  <c:v>2271</c:v>
                </c:pt>
                <c:pt idx="7">
                  <c:v>16151</c:v>
                </c:pt>
                <c:pt idx="8">
                  <c:v>2728</c:v>
                </c:pt>
                <c:pt idx="9">
                  <c:v>22990</c:v>
                </c:pt>
                <c:pt idx="10">
                  <c:v>20374</c:v>
                </c:pt>
                <c:pt idx="11">
                  <c:v>24490</c:v>
                </c:pt>
              </c:numCache>
            </c:numRef>
          </c:val>
        </c:ser>
        <c:ser>
          <c:idx val="3"/>
          <c:order val="3"/>
          <c:tx>
            <c:strRef>
              <c:f>DATA!$C$7</c:f>
              <c:strCache>
                <c:ptCount val="1"/>
                <c:pt idx="0">
                  <c:v>Social (Pd)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DATA!$D$7:$O$7</c:f>
              <c:numCache>
                <c:formatCode>#,##0</c:formatCode>
                <c:ptCount val="12"/>
                <c:pt idx="0">
                  <c:v>9874</c:v>
                </c:pt>
                <c:pt idx="1">
                  <c:v>1275</c:v>
                </c:pt>
                <c:pt idx="2">
                  <c:v>16686</c:v>
                </c:pt>
                <c:pt idx="3">
                  <c:v>3846</c:v>
                </c:pt>
                <c:pt idx="4">
                  <c:v>4705</c:v>
                </c:pt>
                <c:pt idx="5">
                  <c:v>20554</c:v>
                </c:pt>
                <c:pt idx="6">
                  <c:v>13476</c:v>
                </c:pt>
                <c:pt idx="7">
                  <c:v>6255</c:v>
                </c:pt>
                <c:pt idx="8">
                  <c:v>21165</c:v>
                </c:pt>
                <c:pt idx="9">
                  <c:v>26770</c:v>
                </c:pt>
                <c:pt idx="10">
                  <c:v>3887</c:v>
                </c:pt>
                <c:pt idx="11">
                  <c:v>7493</c:v>
                </c:pt>
              </c:numCache>
            </c:numRef>
          </c:val>
        </c:ser>
        <c:ser>
          <c:idx val="5"/>
          <c:order val="4"/>
          <c:tx>
            <c:strRef>
              <c:f>DATA!$C$9</c:f>
              <c:strCache>
                <c:ptCount val="1"/>
                <c:pt idx="0">
                  <c:v>Banners (Partner)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DATA!$D$9:$O$9</c:f>
              <c:numCache>
                <c:formatCode>#,##0</c:formatCode>
                <c:ptCount val="12"/>
                <c:pt idx="0">
                  <c:v>5409</c:v>
                </c:pt>
                <c:pt idx="1">
                  <c:v>7643</c:v>
                </c:pt>
                <c:pt idx="2">
                  <c:v>7137</c:v>
                </c:pt>
                <c:pt idx="3">
                  <c:v>1336</c:v>
                </c:pt>
                <c:pt idx="4">
                  <c:v>10817</c:v>
                </c:pt>
                <c:pt idx="5">
                  <c:v>18751</c:v>
                </c:pt>
                <c:pt idx="6">
                  <c:v>20593</c:v>
                </c:pt>
                <c:pt idx="7">
                  <c:v>24271</c:v>
                </c:pt>
                <c:pt idx="8">
                  <c:v>22709</c:v>
                </c:pt>
                <c:pt idx="9">
                  <c:v>12616</c:v>
                </c:pt>
                <c:pt idx="10">
                  <c:v>25314</c:v>
                </c:pt>
                <c:pt idx="11">
                  <c:v>23966</c:v>
                </c:pt>
              </c:numCache>
            </c:numRef>
          </c:val>
        </c:ser>
        <c:ser>
          <c:idx val="6"/>
          <c:order val="5"/>
          <c:tx>
            <c:strRef>
              <c:f>DATA!$C$10</c:f>
              <c:strCache>
                <c:ptCount val="1"/>
                <c:pt idx="0">
                  <c:v>Banners (Website)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DATA!$D$10:$O$10</c:f>
              <c:numCache>
                <c:formatCode>#,##0</c:formatCode>
                <c:ptCount val="12"/>
                <c:pt idx="0">
                  <c:v>831</c:v>
                </c:pt>
                <c:pt idx="1">
                  <c:v>21131</c:v>
                </c:pt>
                <c:pt idx="2">
                  <c:v>17561</c:v>
                </c:pt>
                <c:pt idx="3">
                  <c:v>14747</c:v>
                </c:pt>
                <c:pt idx="4">
                  <c:v>5210</c:v>
                </c:pt>
                <c:pt idx="5">
                  <c:v>21365</c:v>
                </c:pt>
                <c:pt idx="6">
                  <c:v>8576</c:v>
                </c:pt>
                <c:pt idx="7">
                  <c:v>3941</c:v>
                </c:pt>
                <c:pt idx="8">
                  <c:v>2712</c:v>
                </c:pt>
                <c:pt idx="9">
                  <c:v>625</c:v>
                </c:pt>
                <c:pt idx="10">
                  <c:v>18480</c:v>
                </c:pt>
                <c:pt idx="11">
                  <c:v>23604</c:v>
                </c:pt>
              </c:numCache>
            </c:numRef>
          </c:val>
        </c:ser>
        <c:ser>
          <c:idx val="7"/>
          <c:order val="6"/>
          <c:tx>
            <c:strRef>
              <c:f>DATA!$C$11</c:f>
              <c:strCache>
                <c:ptCount val="1"/>
                <c:pt idx="0">
                  <c:v>Direct Traffic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DATA!$D$11:$O$11</c:f>
              <c:numCache>
                <c:formatCode>#,##0</c:formatCode>
                <c:ptCount val="12"/>
                <c:pt idx="0">
                  <c:v>1569</c:v>
                </c:pt>
                <c:pt idx="1">
                  <c:v>25969</c:v>
                </c:pt>
                <c:pt idx="2">
                  <c:v>7886</c:v>
                </c:pt>
                <c:pt idx="3">
                  <c:v>4104</c:v>
                </c:pt>
                <c:pt idx="4">
                  <c:v>17398</c:v>
                </c:pt>
                <c:pt idx="5">
                  <c:v>4916</c:v>
                </c:pt>
                <c:pt idx="6">
                  <c:v>6127</c:v>
                </c:pt>
                <c:pt idx="7">
                  <c:v>12493</c:v>
                </c:pt>
                <c:pt idx="8">
                  <c:v>12134</c:v>
                </c:pt>
                <c:pt idx="9">
                  <c:v>2190</c:v>
                </c:pt>
                <c:pt idx="10">
                  <c:v>14209</c:v>
                </c:pt>
                <c:pt idx="11">
                  <c:v>12766</c:v>
                </c:pt>
              </c:numCache>
            </c:numRef>
          </c:val>
        </c:ser>
        <c:ser>
          <c:idx val="8"/>
          <c:order val="7"/>
          <c:tx>
            <c:strRef>
              <c:f>DATA!$C$12</c:f>
              <c:strCache>
                <c:ptCount val="1"/>
                <c:pt idx="0">
                  <c:v>Email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DATA!$D$12:$O$12</c:f>
              <c:numCache>
                <c:formatCode>#,##0</c:formatCode>
                <c:ptCount val="12"/>
                <c:pt idx="0">
                  <c:v>17983</c:v>
                </c:pt>
                <c:pt idx="1">
                  <c:v>25468</c:v>
                </c:pt>
                <c:pt idx="2">
                  <c:v>14424</c:v>
                </c:pt>
                <c:pt idx="3">
                  <c:v>23807</c:v>
                </c:pt>
                <c:pt idx="4">
                  <c:v>26181</c:v>
                </c:pt>
                <c:pt idx="5">
                  <c:v>4797</c:v>
                </c:pt>
                <c:pt idx="6">
                  <c:v>23145</c:v>
                </c:pt>
                <c:pt idx="7">
                  <c:v>12005</c:v>
                </c:pt>
                <c:pt idx="8">
                  <c:v>7310</c:v>
                </c:pt>
                <c:pt idx="9">
                  <c:v>11778</c:v>
                </c:pt>
                <c:pt idx="10">
                  <c:v>1234</c:v>
                </c:pt>
                <c:pt idx="11">
                  <c:v>21274</c:v>
                </c:pt>
              </c:numCache>
            </c:numRef>
          </c:val>
        </c:ser>
        <c:ser>
          <c:idx val="9"/>
          <c:order val="8"/>
          <c:tx>
            <c:strRef>
              <c:f>DATA!$C$13</c:f>
              <c:strCache>
                <c:ptCount val="1"/>
                <c:pt idx="0">
                  <c:v>Referring Domains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DATA!$D$13:$O$13</c:f>
              <c:numCache>
                <c:formatCode>#,##0</c:formatCode>
                <c:ptCount val="12"/>
                <c:pt idx="0">
                  <c:v>20676</c:v>
                </c:pt>
                <c:pt idx="1">
                  <c:v>12180</c:v>
                </c:pt>
                <c:pt idx="2">
                  <c:v>25103</c:v>
                </c:pt>
                <c:pt idx="3">
                  <c:v>18425</c:v>
                </c:pt>
                <c:pt idx="4">
                  <c:v>16306</c:v>
                </c:pt>
                <c:pt idx="5">
                  <c:v>3388</c:v>
                </c:pt>
                <c:pt idx="6">
                  <c:v>5742</c:v>
                </c:pt>
                <c:pt idx="7">
                  <c:v>1883</c:v>
                </c:pt>
                <c:pt idx="8">
                  <c:v>25974</c:v>
                </c:pt>
                <c:pt idx="9">
                  <c:v>8458</c:v>
                </c:pt>
                <c:pt idx="10">
                  <c:v>22349</c:v>
                </c:pt>
                <c:pt idx="11">
                  <c:v>15556</c:v>
                </c:pt>
              </c:numCache>
            </c:numRef>
          </c:val>
        </c:ser>
        <c:ser>
          <c:idx val="10"/>
          <c:order val="9"/>
          <c:tx>
            <c:strRef>
              <c:f>DATA!$C$14</c:f>
              <c:strCache>
                <c:ptCount val="1"/>
                <c:pt idx="0">
                  <c:v>Search (Org)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DATA!$D$14:$O$14</c:f>
              <c:numCache>
                <c:formatCode>#,##0</c:formatCode>
                <c:ptCount val="12"/>
                <c:pt idx="0">
                  <c:v>7567</c:v>
                </c:pt>
                <c:pt idx="1">
                  <c:v>7510</c:v>
                </c:pt>
                <c:pt idx="2">
                  <c:v>2970</c:v>
                </c:pt>
                <c:pt idx="3">
                  <c:v>14772</c:v>
                </c:pt>
                <c:pt idx="4">
                  <c:v>21839</c:v>
                </c:pt>
                <c:pt idx="5">
                  <c:v>8541</c:v>
                </c:pt>
                <c:pt idx="6">
                  <c:v>26009</c:v>
                </c:pt>
                <c:pt idx="7">
                  <c:v>4512</c:v>
                </c:pt>
                <c:pt idx="8">
                  <c:v>22258</c:v>
                </c:pt>
                <c:pt idx="9">
                  <c:v>3177</c:v>
                </c:pt>
                <c:pt idx="10">
                  <c:v>23035</c:v>
                </c:pt>
                <c:pt idx="11">
                  <c:v>7434</c:v>
                </c:pt>
              </c:numCache>
            </c:numRef>
          </c:val>
        </c:ser>
        <c:ser>
          <c:idx val="11"/>
          <c:order val="10"/>
          <c:tx>
            <c:strRef>
              <c:f>DATA!$C$15</c:f>
              <c:strCache>
                <c:ptCount val="1"/>
                <c:pt idx="0">
                  <c:v>Social (Org)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DATA!$D$3:$O$3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DATA!$D$15:$O$15</c:f>
              <c:numCache>
                <c:formatCode>#,##0</c:formatCode>
                <c:ptCount val="12"/>
                <c:pt idx="0">
                  <c:v>6614</c:v>
                </c:pt>
                <c:pt idx="1">
                  <c:v>23484</c:v>
                </c:pt>
                <c:pt idx="2">
                  <c:v>17822</c:v>
                </c:pt>
                <c:pt idx="3">
                  <c:v>10778</c:v>
                </c:pt>
                <c:pt idx="4">
                  <c:v>18216</c:v>
                </c:pt>
                <c:pt idx="5">
                  <c:v>6592</c:v>
                </c:pt>
                <c:pt idx="6">
                  <c:v>18140</c:v>
                </c:pt>
                <c:pt idx="7">
                  <c:v>19304</c:v>
                </c:pt>
                <c:pt idx="8">
                  <c:v>18692</c:v>
                </c:pt>
                <c:pt idx="9">
                  <c:v>12592</c:v>
                </c:pt>
                <c:pt idx="10">
                  <c:v>11167</c:v>
                </c:pt>
                <c:pt idx="11">
                  <c:v>2517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224056384"/>
        <c:axId val="224056944"/>
      </c:barChart>
      <c:catAx>
        <c:axId val="22405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4056944"/>
        <c:crossesAt val="0"/>
        <c:auto val="1"/>
        <c:lblAlgn val="ctr"/>
        <c:lblOffset val="100"/>
        <c:noMultiLvlLbl val="0"/>
      </c:catAx>
      <c:valAx>
        <c:axId val="22405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4056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PAID MEDIA</a:t>
            </a:r>
          </a:p>
        </c:rich>
      </c:tx>
      <c:layout>
        <c:manualLayout>
          <c:xMode val="edge"/>
          <c:yMode val="edge"/>
          <c:x val="3.2483955601639601E-2"/>
          <c:y val="8.0882352941176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'Digital Marketing Dashboard'!$C$11:$C$14</c:f>
              <c:strCache>
                <c:ptCount val="4"/>
                <c:pt idx="0">
                  <c:v>Banner Ads</c:v>
                </c:pt>
                <c:pt idx="1">
                  <c:v>Mobile Ads</c:v>
                </c:pt>
                <c:pt idx="2">
                  <c:v>Search (Pd)</c:v>
                </c:pt>
                <c:pt idx="3">
                  <c:v>Social (Pd)</c:v>
                </c:pt>
              </c:strCache>
            </c:strRef>
          </c:cat>
          <c:val>
            <c:numRef>
              <c:f>'Digital Marketing Dashboard'!$D$11:$D$14</c:f>
              <c:numCache>
                <c:formatCode>#,##0</c:formatCode>
                <c:ptCount val="4"/>
                <c:pt idx="0">
                  <c:v>26346</c:v>
                </c:pt>
                <c:pt idx="1">
                  <c:v>24571</c:v>
                </c:pt>
                <c:pt idx="2">
                  <c:v>24490</c:v>
                </c:pt>
                <c:pt idx="3">
                  <c:v>7493</c:v>
                </c:pt>
              </c:numCache>
            </c:numRef>
          </c:val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'Digital Marketing Dashboard'!$C$11:$C$14</c:f>
              <c:strCache>
                <c:ptCount val="4"/>
                <c:pt idx="0">
                  <c:v>Banner Ads</c:v>
                </c:pt>
                <c:pt idx="1">
                  <c:v>Mobile Ads</c:v>
                </c:pt>
                <c:pt idx="2">
                  <c:v>Search (Pd)</c:v>
                </c:pt>
                <c:pt idx="3">
                  <c:v>Social (Pd)</c:v>
                </c:pt>
              </c:strCache>
            </c:strRef>
          </c:cat>
          <c:val>
            <c:numRef>
              <c:f>'Digital Marketing Dashboard'!$D$11:$D$14</c:f>
              <c:numCache>
                <c:formatCode>#,##0</c:formatCode>
                <c:ptCount val="4"/>
                <c:pt idx="0">
                  <c:v>26346</c:v>
                </c:pt>
                <c:pt idx="1">
                  <c:v>24571</c:v>
                </c:pt>
                <c:pt idx="2">
                  <c:v>24490</c:v>
                </c:pt>
                <c:pt idx="3">
                  <c:v>7493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ORGANIC</a:t>
            </a:r>
            <a:r>
              <a:rPr lang="en-US" baseline="0"/>
              <a:t> </a:t>
            </a:r>
            <a:r>
              <a:rPr lang="en-US"/>
              <a:t>MEDIA</a:t>
            </a:r>
          </a:p>
        </c:rich>
      </c:tx>
      <c:layout>
        <c:manualLayout>
          <c:xMode val="edge"/>
          <c:yMode val="edge"/>
          <c:x val="3.2483955601639601E-2"/>
          <c:y val="8.0882352941176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0674505086402"/>
                      <c:h val="0.13669117647058801"/>
                    </c:manualLayout>
                  </c15:layout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3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5951139261042E-2"/>
                  <c:y val="1.83823529411764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37602510652601"/>
                      <c:h val="0.13669117647058801"/>
                    </c:manualLayout>
                  </c15:layout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85950407172825E-3"/>
                  <c:y val="-3.67647058823529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'Digital Marketing Dashboard'!$C$16:$C$22</c:f>
              <c:strCache>
                <c:ptCount val="7"/>
                <c:pt idx="0">
                  <c:v>Banners (Partner)</c:v>
                </c:pt>
                <c:pt idx="1">
                  <c:v>Banners (Website)</c:v>
                </c:pt>
                <c:pt idx="2">
                  <c:v>Direct Traffic</c:v>
                </c:pt>
                <c:pt idx="3">
                  <c:v>Email</c:v>
                </c:pt>
                <c:pt idx="4">
                  <c:v>Referring Domains</c:v>
                </c:pt>
                <c:pt idx="5">
                  <c:v>Search (Org)</c:v>
                </c:pt>
                <c:pt idx="6">
                  <c:v>Social (Org)</c:v>
                </c:pt>
              </c:strCache>
            </c:strRef>
          </c:cat>
          <c:val>
            <c:numRef>
              <c:f>'Digital Marketing Dashboard'!$D$16:$D$22</c:f>
              <c:numCache>
                <c:formatCode>#,##0</c:formatCode>
                <c:ptCount val="7"/>
                <c:pt idx="0">
                  <c:v>23966</c:v>
                </c:pt>
                <c:pt idx="1">
                  <c:v>23604</c:v>
                </c:pt>
                <c:pt idx="2">
                  <c:v>12766</c:v>
                </c:pt>
                <c:pt idx="3">
                  <c:v>21274</c:v>
                </c:pt>
                <c:pt idx="4">
                  <c:v>15556</c:v>
                </c:pt>
                <c:pt idx="5">
                  <c:v>7434</c:v>
                </c:pt>
                <c:pt idx="6">
                  <c:v>2517</c:v>
                </c:pt>
              </c:numCache>
            </c:numRef>
          </c:val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tiff"/><Relationship Id="rId2" Type="http://schemas.openxmlformats.org/officeDocument/2006/relationships/hyperlink" Target="https://www.smartsheet.com/try-it?trp=8673&amp;lpa=digital+marketing+dashboard+template&amp;lx=FhMOLwmv6G8RaaSSiSry1g&amp;utm_source=integrated+content&amp;utm_campaign=/sample-dashboard-templates-roundup&amp;utm_medium=digital+marketing+dashboard+template" TargetMode="External"/><Relationship Id="rId1" Type="http://schemas.openxmlformats.org/officeDocument/2006/relationships/chart" Target="../charts/chart1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25</xdr:row>
      <xdr:rowOff>155222</xdr:rowOff>
    </xdr:from>
    <xdr:to>
      <xdr:col>12</xdr:col>
      <xdr:colOff>0</xdr:colOff>
      <xdr:row>25</xdr:row>
      <xdr:rowOff>5181600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16346</xdr:rowOff>
    </xdr:to>
    <xdr:pic>
      <xdr:nvPicPr>
        <xdr:cNvPr id="2" name="Picture 1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4562667" cy="1184746"/>
        </a:xfrm>
        <a:prstGeom prst="rect">
          <a:avLst/>
        </a:prstGeom>
      </xdr:spPr>
    </xdr:pic>
    <xdr:clientData/>
  </xdr:twoCellAnchor>
  <xdr:twoCellAnchor>
    <xdr:from>
      <xdr:col>0</xdr:col>
      <xdr:colOff>225777</xdr:colOff>
      <xdr:row>4</xdr:row>
      <xdr:rowOff>0</xdr:rowOff>
    </xdr:from>
    <xdr:to>
      <xdr:col>6</xdr:col>
      <xdr:colOff>959556</xdr:colOff>
      <xdr:row>4</xdr:row>
      <xdr:rowOff>3454400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</xdr:colOff>
      <xdr:row>4</xdr:row>
      <xdr:rowOff>0</xdr:rowOff>
    </xdr:from>
    <xdr:to>
      <xdr:col>11</xdr:col>
      <xdr:colOff>1354668</xdr:colOff>
      <xdr:row>4</xdr:row>
      <xdr:rowOff>3454400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-0.499984740745262"/>
  </sheetPr>
  <dimension ref="A1:Q27"/>
  <sheetViews>
    <sheetView showGridLines="0" tabSelected="1" zoomScale="75" zoomScaleNormal="75" zoomScalePageLayoutView="75" workbookViewId="0">
      <pane ySplit="1" topLeftCell="A2" activePane="bottomLeft" state="frozen"/>
      <selection pane="bottomLeft" sqref="A1:XFD1"/>
    </sheetView>
  </sheetViews>
  <sheetFormatPr defaultColWidth="10.796875" defaultRowHeight="15.6" x14ac:dyDescent="0.3"/>
  <cols>
    <col min="1" max="1" width="3" style="4" customWidth="1"/>
    <col min="2" max="2" width="4" style="4" customWidth="1"/>
    <col min="3" max="3" width="19.5" style="4" customWidth="1"/>
    <col min="4" max="12" width="18" style="4" customWidth="1"/>
    <col min="13" max="13" width="3" style="4" customWidth="1"/>
    <col min="14" max="16384" width="10.796875" style="4"/>
  </cols>
  <sheetData>
    <row r="1" spans="1:17" ht="91.95" customHeight="1" x14ac:dyDescent="0.3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7" ht="31.95" customHeight="1" x14ac:dyDescent="0.3">
      <c r="A2" s="5"/>
      <c r="B2" s="46" t="s">
        <v>1</v>
      </c>
      <c r="C2" s="46"/>
      <c r="D2" s="46"/>
      <c r="E2" s="46"/>
      <c r="F2" s="46"/>
      <c r="G2" s="46"/>
      <c r="H2" s="46"/>
      <c r="I2" s="46"/>
      <c r="J2" s="46"/>
      <c r="K2" s="46"/>
      <c r="L2" s="6"/>
      <c r="M2" s="5"/>
    </row>
    <row r="3" spans="1:17" ht="24" customHeight="1" x14ac:dyDescent="0.3">
      <c r="A3" s="5"/>
      <c r="B3" s="47" t="s">
        <v>41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5"/>
      <c r="P3" s="23"/>
    </row>
    <row r="4" spans="1:17" ht="18" customHeight="1" x14ac:dyDescent="0.3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P4" s="23"/>
    </row>
    <row r="5" spans="1:17" ht="276" customHeight="1" x14ac:dyDescent="0.3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P5" s="23"/>
    </row>
    <row r="6" spans="1:17" ht="18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P6" s="23"/>
    </row>
    <row r="7" spans="1:17" ht="24" customHeight="1" x14ac:dyDescent="0.3">
      <c r="A7" s="5"/>
      <c r="B7" s="5"/>
      <c r="C7" s="5"/>
      <c r="D7" s="50" t="s">
        <v>41</v>
      </c>
      <c r="E7" s="51"/>
      <c r="F7" s="5"/>
      <c r="G7" s="50" t="s">
        <v>43</v>
      </c>
      <c r="H7" s="51"/>
      <c r="I7" s="5"/>
      <c r="J7" s="50" t="s">
        <v>42</v>
      </c>
      <c r="K7" s="51"/>
      <c r="L7" s="5"/>
      <c r="M7" s="5"/>
      <c r="P7" s="23"/>
    </row>
    <row r="8" spans="1:17" ht="67.05" customHeight="1" x14ac:dyDescent="0.3">
      <c r="A8" s="5"/>
      <c r="B8" s="5"/>
      <c r="C8" s="5"/>
      <c r="D8" s="52">
        <f>SUM(D15,D23)</f>
        <v>190017</v>
      </c>
      <c r="E8" s="53"/>
      <c r="F8" s="5"/>
      <c r="G8" s="54">
        <f>L15</f>
        <v>84.079110251450672</v>
      </c>
      <c r="H8" s="55"/>
      <c r="I8" s="5"/>
      <c r="J8" s="56">
        <f>(J15+J23)-K15</f>
        <v>9584202</v>
      </c>
      <c r="K8" s="57"/>
      <c r="L8" s="5"/>
      <c r="M8" s="5"/>
      <c r="P8" s="23"/>
    </row>
    <row r="9" spans="1:17" ht="18" customHeight="1" x14ac:dyDescent="0.3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P9" s="23"/>
    </row>
    <row r="10" spans="1:17" s="18" customFormat="1" ht="24" customHeight="1" x14ac:dyDescent="0.3">
      <c r="A10" s="17"/>
      <c r="B10" s="17"/>
      <c r="C10" s="39"/>
      <c r="D10" s="25" t="s">
        <v>28</v>
      </c>
      <c r="E10" s="26" t="s">
        <v>36</v>
      </c>
      <c r="F10" s="26" t="s">
        <v>37</v>
      </c>
      <c r="G10" s="26" t="s">
        <v>30</v>
      </c>
      <c r="H10" s="26" t="s">
        <v>31</v>
      </c>
      <c r="I10" s="26" t="s">
        <v>0</v>
      </c>
      <c r="J10" s="26" t="s">
        <v>29</v>
      </c>
      <c r="K10" s="26" t="s">
        <v>38</v>
      </c>
      <c r="L10" s="26" t="s">
        <v>39</v>
      </c>
      <c r="M10" s="17"/>
      <c r="P10" s="23"/>
      <c r="Q10" s="4"/>
    </row>
    <row r="11" spans="1:17" s="18" customFormat="1" ht="24" customHeight="1" x14ac:dyDescent="0.3">
      <c r="A11" s="17"/>
      <c r="B11" s="48" t="s">
        <v>26</v>
      </c>
      <c r="C11" s="27" t="s">
        <v>17</v>
      </c>
      <c r="D11" s="28">
        <v>26346</v>
      </c>
      <c r="E11" s="28">
        <v>20000</v>
      </c>
      <c r="F11" s="40">
        <f t="shared" ref="F11:F23" si="0">D11/E11</f>
        <v>1.3172999999999999</v>
      </c>
      <c r="G11" s="28">
        <v>414</v>
      </c>
      <c r="H11" s="28">
        <v>15084</v>
      </c>
      <c r="I11" s="28">
        <v>2954</v>
      </c>
      <c r="J11" s="29">
        <v>812426</v>
      </c>
      <c r="K11" s="29">
        <v>8500</v>
      </c>
      <c r="L11" s="41">
        <f>J11/K11</f>
        <v>95.57952941176471</v>
      </c>
      <c r="M11" s="17"/>
      <c r="P11" s="23"/>
      <c r="Q11" s="4"/>
    </row>
    <row r="12" spans="1:17" s="18" customFormat="1" ht="24" customHeight="1" x14ac:dyDescent="0.3">
      <c r="A12" s="17"/>
      <c r="B12" s="48"/>
      <c r="C12" s="27" t="s">
        <v>18</v>
      </c>
      <c r="D12" s="28">
        <v>24571</v>
      </c>
      <c r="E12" s="28">
        <v>18000</v>
      </c>
      <c r="F12" s="40">
        <f t="shared" si="0"/>
        <v>1.3650555555555555</v>
      </c>
      <c r="G12" s="28">
        <v>2300</v>
      </c>
      <c r="H12" s="28">
        <v>9864</v>
      </c>
      <c r="I12" s="28">
        <v>3254</v>
      </c>
      <c r="J12" s="29">
        <v>1756723</v>
      </c>
      <c r="K12" s="29">
        <v>12000</v>
      </c>
      <c r="L12" s="41">
        <f>J12/K12</f>
        <v>146.39358333333334</v>
      </c>
      <c r="M12" s="17"/>
      <c r="P12" s="23"/>
      <c r="Q12" s="4"/>
    </row>
    <row r="13" spans="1:17" s="18" customFormat="1" ht="24" customHeight="1" x14ac:dyDescent="0.3">
      <c r="A13" s="17"/>
      <c r="B13" s="48"/>
      <c r="C13" s="27" t="s">
        <v>32</v>
      </c>
      <c r="D13" s="28">
        <v>24490</v>
      </c>
      <c r="E13" s="28">
        <v>15000</v>
      </c>
      <c r="F13" s="40">
        <f t="shared" si="0"/>
        <v>1.6326666666666667</v>
      </c>
      <c r="G13" s="28">
        <v>159</v>
      </c>
      <c r="H13" s="28">
        <v>11056</v>
      </c>
      <c r="I13" s="28">
        <v>5838</v>
      </c>
      <c r="J13" s="29">
        <v>627376</v>
      </c>
      <c r="K13" s="29">
        <v>6200</v>
      </c>
      <c r="L13" s="41">
        <f>J13/K13</f>
        <v>101.18967741935484</v>
      </c>
      <c r="M13" s="17"/>
      <c r="P13" s="23"/>
      <c r="Q13" s="4"/>
    </row>
    <row r="14" spans="1:17" s="18" customFormat="1" ht="24" customHeight="1" x14ac:dyDescent="0.3">
      <c r="A14" s="17"/>
      <c r="B14" s="48"/>
      <c r="C14" s="27" t="s">
        <v>33</v>
      </c>
      <c r="D14" s="28">
        <v>7493</v>
      </c>
      <c r="E14" s="28">
        <v>5000</v>
      </c>
      <c r="F14" s="40">
        <f t="shared" si="0"/>
        <v>1.4985999999999999</v>
      </c>
      <c r="G14" s="28">
        <v>81</v>
      </c>
      <c r="H14" s="28">
        <v>124</v>
      </c>
      <c r="I14" s="28">
        <v>8616</v>
      </c>
      <c r="J14" s="29">
        <v>1150365</v>
      </c>
      <c r="K14" s="29">
        <v>25000</v>
      </c>
      <c r="L14" s="41">
        <f>J14/K14</f>
        <v>46.014600000000002</v>
      </c>
      <c r="M14" s="17"/>
      <c r="P14" s="23"/>
      <c r="Q14" s="4"/>
    </row>
    <row r="15" spans="1:17" s="18" customFormat="1" ht="24" customHeight="1" x14ac:dyDescent="0.3">
      <c r="A15" s="17"/>
      <c r="B15" s="48"/>
      <c r="C15" s="30" t="s">
        <v>19</v>
      </c>
      <c r="D15" s="31">
        <f t="shared" ref="D15" si="1">SUM(D11:D14)</f>
        <v>82900</v>
      </c>
      <c r="E15" s="31">
        <f t="shared" ref="E15" si="2">SUM(E11:E14)</f>
        <v>58000</v>
      </c>
      <c r="F15" s="43">
        <f t="shared" si="0"/>
        <v>1.4293103448275861</v>
      </c>
      <c r="G15" s="31">
        <f t="shared" ref="G15" si="3">SUM(G11:G14)</f>
        <v>2954</v>
      </c>
      <c r="H15" s="31">
        <f t="shared" ref="H15:I15" si="4">SUM(H11:H14)</f>
        <v>36128</v>
      </c>
      <c r="I15" s="31">
        <f t="shared" si="4"/>
        <v>20662</v>
      </c>
      <c r="J15" s="32">
        <f t="shared" ref="J15" si="5">SUM(J11:J14)</f>
        <v>4346890</v>
      </c>
      <c r="K15" s="42">
        <f t="shared" ref="K15" si="6">SUM(K11:K14)</f>
        <v>51700</v>
      </c>
      <c r="L15" s="43">
        <f>J15/K15</f>
        <v>84.079110251450672</v>
      </c>
      <c r="M15" s="17"/>
      <c r="P15" s="23"/>
      <c r="Q15" s="4"/>
    </row>
    <row r="16" spans="1:17" s="18" customFormat="1" ht="24" customHeight="1" x14ac:dyDescent="0.3">
      <c r="A16" s="17"/>
      <c r="B16" s="49" t="s">
        <v>27</v>
      </c>
      <c r="C16" s="33" t="s">
        <v>23</v>
      </c>
      <c r="D16" s="34">
        <v>23966</v>
      </c>
      <c r="E16" s="34">
        <v>20000</v>
      </c>
      <c r="F16" s="44">
        <f t="shared" si="0"/>
        <v>1.1982999999999999</v>
      </c>
      <c r="G16" s="34">
        <v>345</v>
      </c>
      <c r="H16" s="34">
        <v>857</v>
      </c>
      <c r="I16" s="34">
        <v>2497</v>
      </c>
      <c r="J16" s="35">
        <v>354944</v>
      </c>
      <c r="K16" s="24"/>
      <c r="L16" s="24"/>
      <c r="M16" s="17"/>
      <c r="P16" s="23"/>
      <c r="Q16" s="4"/>
    </row>
    <row r="17" spans="1:16" s="20" customFormat="1" ht="24" customHeight="1" x14ac:dyDescent="0.3">
      <c r="A17" s="19"/>
      <c r="B17" s="49"/>
      <c r="C17" s="33" t="s">
        <v>24</v>
      </c>
      <c r="D17" s="34">
        <v>23604</v>
      </c>
      <c r="E17" s="34">
        <v>20000</v>
      </c>
      <c r="F17" s="44">
        <f t="shared" si="0"/>
        <v>1.1801999999999999</v>
      </c>
      <c r="G17" s="34">
        <v>2286</v>
      </c>
      <c r="H17" s="34">
        <v>2747</v>
      </c>
      <c r="I17" s="34">
        <v>7747</v>
      </c>
      <c r="J17" s="35">
        <v>1137442</v>
      </c>
      <c r="K17" s="24"/>
      <c r="L17" s="24"/>
      <c r="M17" s="19"/>
      <c r="P17" s="23"/>
    </row>
    <row r="18" spans="1:16" s="22" customFormat="1" ht="24" customHeight="1" x14ac:dyDescent="0.3">
      <c r="A18" s="21"/>
      <c r="B18" s="49"/>
      <c r="C18" s="33" t="s">
        <v>21</v>
      </c>
      <c r="D18" s="34">
        <v>12766</v>
      </c>
      <c r="E18" s="34">
        <v>15000</v>
      </c>
      <c r="F18" s="44">
        <f t="shared" si="0"/>
        <v>0.85106666666666664</v>
      </c>
      <c r="G18" s="34">
        <v>88</v>
      </c>
      <c r="H18" s="34">
        <v>2011</v>
      </c>
      <c r="I18" s="34">
        <v>5698</v>
      </c>
      <c r="J18" s="35">
        <v>832707</v>
      </c>
      <c r="K18" s="24"/>
      <c r="L18" s="24"/>
      <c r="M18" s="21"/>
      <c r="P18" s="23"/>
    </row>
    <row r="19" spans="1:16" s="22" customFormat="1" ht="24" customHeight="1" x14ac:dyDescent="0.3">
      <c r="A19" s="21"/>
      <c r="B19" s="49"/>
      <c r="C19" s="33" t="s">
        <v>20</v>
      </c>
      <c r="D19" s="34">
        <v>21274</v>
      </c>
      <c r="E19" s="34">
        <v>20000</v>
      </c>
      <c r="F19" s="44">
        <f t="shared" si="0"/>
        <v>1.0637000000000001</v>
      </c>
      <c r="G19" s="34">
        <v>35</v>
      </c>
      <c r="H19" s="34">
        <v>1004</v>
      </c>
      <c r="I19" s="34">
        <v>5178</v>
      </c>
      <c r="J19" s="35">
        <v>415608</v>
      </c>
      <c r="K19" s="24"/>
      <c r="L19" s="24"/>
      <c r="M19" s="21"/>
    </row>
    <row r="20" spans="1:16" s="22" customFormat="1" ht="24" customHeight="1" x14ac:dyDescent="0.3">
      <c r="A20" s="21"/>
      <c r="B20" s="49"/>
      <c r="C20" s="33" t="s">
        <v>22</v>
      </c>
      <c r="D20" s="34">
        <v>15556</v>
      </c>
      <c r="E20" s="34">
        <v>10000</v>
      </c>
      <c r="F20" s="44">
        <f t="shared" si="0"/>
        <v>1.5556000000000001</v>
      </c>
      <c r="G20" s="34">
        <v>11</v>
      </c>
      <c r="H20" s="34">
        <v>7</v>
      </c>
      <c r="I20" s="34">
        <v>7171</v>
      </c>
      <c r="J20" s="35">
        <v>3042</v>
      </c>
      <c r="K20" s="24"/>
      <c r="L20" s="24"/>
      <c r="M20" s="21"/>
    </row>
    <row r="21" spans="1:16" s="22" customFormat="1" ht="24" customHeight="1" x14ac:dyDescent="0.3">
      <c r="A21" s="21"/>
      <c r="B21" s="49"/>
      <c r="C21" s="33" t="s">
        <v>34</v>
      </c>
      <c r="D21" s="34">
        <v>7434</v>
      </c>
      <c r="E21" s="34">
        <v>5000</v>
      </c>
      <c r="F21" s="44">
        <f t="shared" si="0"/>
        <v>1.4867999999999999</v>
      </c>
      <c r="G21" s="34">
        <v>1582</v>
      </c>
      <c r="H21" s="34">
        <v>3307</v>
      </c>
      <c r="I21" s="34">
        <v>4478</v>
      </c>
      <c r="J21" s="35">
        <v>1369064</v>
      </c>
      <c r="K21" s="24"/>
      <c r="L21" s="24"/>
      <c r="M21" s="21"/>
    </row>
    <row r="22" spans="1:16" s="22" customFormat="1" ht="24" customHeight="1" x14ac:dyDescent="0.3">
      <c r="A22" s="21"/>
      <c r="B22" s="49"/>
      <c r="C22" s="33" t="s">
        <v>35</v>
      </c>
      <c r="D22" s="34">
        <v>2517</v>
      </c>
      <c r="E22" s="34">
        <v>1000</v>
      </c>
      <c r="F22" s="44">
        <f t="shared" si="0"/>
        <v>2.5169999999999999</v>
      </c>
      <c r="G22" s="34">
        <v>986</v>
      </c>
      <c r="H22" s="34">
        <v>2841</v>
      </c>
      <c r="I22" s="34">
        <v>4113</v>
      </c>
      <c r="J22" s="35">
        <v>1176205</v>
      </c>
      <c r="K22" s="24"/>
      <c r="L22" s="24"/>
      <c r="M22" s="21"/>
    </row>
    <row r="23" spans="1:16" s="22" customFormat="1" ht="24" customHeight="1" x14ac:dyDescent="0.3">
      <c r="A23" s="21"/>
      <c r="B23" s="49"/>
      <c r="C23" s="36" t="s">
        <v>25</v>
      </c>
      <c r="D23" s="37">
        <f t="shared" ref="D23" si="7">SUM(D16:D22)</f>
        <v>107117</v>
      </c>
      <c r="E23" s="37">
        <f t="shared" ref="E23" si="8">SUM(E16:E22)</f>
        <v>91000</v>
      </c>
      <c r="F23" s="45">
        <f t="shared" si="0"/>
        <v>1.1771098901098902</v>
      </c>
      <c r="G23" s="37">
        <f t="shared" ref="G23" si="9">SUM(G16:G22)</f>
        <v>5333</v>
      </c>
      <c r="H23" s="37">
        <f t="shared" ref="H23" si="10">SUM(H16:H22)</f>
        <v>12774</v>
      </c>
      <c r="I23" s="37">
        <f t="shared" ref="I23" si="11">SUM(I16:I22)</f>
        <v>36882</v>
      </c>
      <c r="J23" s="38">
        <f t="shared" ref="J23" si="12">SUM(J16:J22)</f>
        <v>5289012</v>
      </c>
      <c r="K23" s="24"/>
      <c r="L23" s="24"/>
      <c r="M23" s="21"/>
    </row>
    <row r="24" spans="1:16" x14ac:dyDescent="0.3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6" ht="24" customHeight="1" x14ac:dyDescent="0.3">
      <c r="A25" s="5"/>
      <c r="B25" s="47" t="s">
        <v>40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5"/>
    </row>
    <row r="26" spans="1:16" ht="409.05" customHeight="1" x14ac:dyDescent="0.3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P26" s="23"/>
    </row>
    <row r="27" spans="1:16" ht="18" customHeight="1" x14ac:dyDescent="0.3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P27" s="23"/>
    </row>
  </sheetData>
  <mergeCells count="11">
    <mergeCell ref="B2:K2"/>
    <mergeCell ref="B25:L25"/>
    <mergeCell ref="B3:L3"/>
    <mergeCell ref="B11:B15"/>
    <mergeCell ref="B16:B23"/>
    <mergeCell ref="D7:E7"/>
    <mergeCell ref="D8:E8"/>
    <mergeCell ref="G7:H7"/>
    <mergeCell ref="G8:H8"/>
    <mergeCell ref="J7:K7"/>
    <mergeCell ref="J8:K8"/>
  </mergeCells>
  <pageMargins left="0.7" right="0.7" top="0.75" bottom="0.75" header="0.3" footer="0.3"/>
  <pageSetup orientation="portrait" horizontalDpi="0" verticalDpi="0"/>
  <ignoredErrors>
    <ignoredError sqref="F15 F23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T27"/>
  <sheetViews>
    <sheetView showGridLines="0" workbookViewId="0">
      <selection activeCell="O4" sqref="O4:O16"/>
    </sheetView>
  </sheetViews>
  <sheetFormatPr defaultColWidth="11.19921875" defaultRowHeight="15.6" x14ac:dyDescent="0.3"/>
  <cols>
    <col min="1" max="2" width="3" customWidth="1"/>
    <col min="3" max="3" width="16.796875" style="3" customWidth="1"/>
    <col min="4" max="15" width="9" style="9" customWidth="1"/>
    <col min="16" max="16" width="3" customWidth="1"/>
  </cols>
  <sheetData>
    <row r="1" spans="2:20" ht="31.95" customHeight="1" x14ac:dyDescent="0.3">
      <c r="C1" s="61" t="s">
        <v>2</v>
      </c>
      <c r="D1" s="61"/>
      <c r="E1" s="61"/>
      <c r="F1" s="61"/>
      <c r="G1" s="61"/>
      <c r="H1" s="61"/>
      <c r="I1" s="61"/>
      <c r="J1" s="7"/>
      <c r="K1" s="7"/>
      <c r="L1" s="7"/>
      <c r="M1" s="7"/>
      <c r="N1" s="7"/>
      <c r="O1" s="7"/>
      <c r="P1" s="1"/>
      <c r="Q1" s="1"/>
      <c r="R1" s="1"/>
      <c r="S1" s="1"/>
      <c r="T1" s="1"/>
    </row>
    <row r="2" spans="2:20" ht="31.95" customHeight="1" x14ac:dyDescent="0.3">
      <c r="C2" s="62" t="s">
        <v>3</v>
      </c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1"/>
      <c r="Q2" s="1"/>
      <c r="R2" s="1"/>
      <c r="S2" s="1"/>
      <c r="T2" s="1"/>
    </row>
    <row r="3" spans="2:20" ht="24" customHeight="1" x14ac:dyDescent="0.3">
      <c r="C3" s="10" t="s">
        <v>16</v>
      </c>
      <c r="D3" s="8" t="s">
        <v>4</v>
      </c>
      <c r="E3" s="8" t="s">
        <v>5</v>
      </c>
      <c r="F3" s="8" t="s">
        <v>6</v>
      </c>
      <c r="G3" s="8" t="s">
        <v>7</v>
      </c>
      <c r="H3" s="8" t="s">
        <v>8</v>
      </c>
      <c r="I3" s="8" t="s">
        <v>9</v>
      </c>
      <c r="J3" s="8" t="s">
        <v>10</v>
      </c>
      <c r="K3" s="8" t="s">
        <v>11</v>
      </c>
      <c r="L3" s="8" t="s">
        <v>12</v>
      </c>
      <c r="M3" s="8" t="s">
        <v>13</v>
      </c>
      <c r="N3" s="8" t="s">
        <v>14</v>
      </c>
      <c r="O3" s="8" t="s">
        <v>15</v>
      </c>
      <c r="P3" s="1"/>
      <c r="Q3" s="1"/>
      <c r="R3" s="1"/>
      <c r="S3" s="1"/>
      <c r="T3" s="1"/>
    </row>
    <row r="4" spans="2:20" x14ac:dyDescent="0.3">
      <c r="B4" s="64" t="s">
        <v>26</v>
      </c>
      <c r="C4" s="13" t="s">
        <v>17</v>
      </c>
      <c r="D4" s="11">
        <v>1304</v>
      </c>
      <c r="E4" s="11">
        <v>26663</v>
      </c>
      <c r="F4" s="11">
        <v>20824</v>
      </c>
      <c r="G4" s="11">
        <v>20615</v>
      </c>
      <c r="H4" s="11">
        <v>22808</v>
      </c>
      <c r="I4" s="11">
        <v>9443</v>
      </c>
      <c r="J4" s="11">
        <v>25562</v>
      </c>
      <c r="K4" s="11">
        <v>19129</v>
      </c>
      <c r="L4" s="11">
        <v>15939</v>
      </c>
      <c r="M4" s="11">
        <v>25976</v>
      </c>
      <c r="N4" s="11">
        <v>14829</v>
      </c>
      <c r="O4" s="11">
        <v>26346</v>
      </c>
      <c r="P4" s="1"/>
      <c r="Q4" s="1"/>
      <c r="R4" s="1"/>
      <c r="S4" s="1"/>
      <c r="T4" s="1"/>
    </row>
    <row r="5" spans="2:20" x14ac:dyDescent="0.3">
      <c r="B5" s="64"/>
      <c r="C5" s="13" t="s">
        <v>18</v>
      </c>
      <c r="D5" s="11">
        <v>21285</v>
      </c>
      <c r="E5" s="11">
        <v>3842</v>
      </c>
      <c r="F5" s="11">
        <v>22524</v>
      </c>
      <c r="G5" s="11">
        <v>9473</v>
      </c>
      <c r="H5" s="11">
        <v>19812</v>
      </c>
      <c r="I5" s="11">
        <v>15751</v>
      </c>
      <c r="J5" s="11">
        <v>1999</v>
      </c>
      <c r="K5" s="11">
        <v>16082</v>
      </c>
      <c r="L5" s="11">
        <v>25148</v>
      </c>
      <c r="M5" s="11">
        <v>19790</v>
      </c>
      <c r="N5" s="11">
        <v>23346</v>
      </c>
      <c r="O5" s="11">
        <v>24571</v>
      </c>
      <c r="P5" s="1"/>
      <c r="Q5" s="1"/>
      <c r="R5" s="1"/>
      <c r="S5" s="1"/>
      <c r="T5" s="1"/>
    </row>
    <row r="6" spans="2:20" x14ac:dyDescent="0.3">
      <c r="B6" s="64"/>
      <c r="C6" s="13" t="s">
        <v>32</v>
      </c>
      <c r="D6" s="11">
        <v>7020</v>
      </c>
      <c r="E6" s="11">
        <v>22565</v>
      </c>
      <c r="F6" s="11">
        <v>19001</v>
      </c>
      <c r="G6" s="11">
        <v>901</v>
      </c>
      <c r="H6" s="11">
        <v>11112</v>
      </c>
      <c r="I6" s="11">
        <v>31</v>
      </c>
      <c r="J6" s="11">
        <v>2271</v>
      </c>
      <c r="K6" s="11">
        <v>16151</v>
      </c>
      <c r="L6" s="11">
        <v>2728</v>
      </c>
      <c r="M6" s="11">
        <v>22990</v>
      </c>
      <c r="N6" s="11">
        <v>20374</v>
      </c>
      <c r="O6" s="11">
        <v>24490</v>
      </c>
      <c r="P6" s="1"/>
    </row>
    <row r="7" spans="2:20" x14ac:dyDescent="0.3">
      <c r="B7" s="64"/>
      <c r="C7" s="13" t="s">
        <v>33</v>
      </c>
      <c r="D7" s="11">
        <v>9874</v>
      </c>
      <c r="E7" s="11">
        <v>1275</v>
      </c>
      <c r="F7" s="11">
        <v>16686</v>
      </c>
      <c r="G7" s="11">
        <v>3846</v>
      </c>
      <c r="H7" s="11">
        <v>4705</v>
      </c>
      <c r="I7" s="11">
        <v>20554</v>
      </c>
      <c r="J7" s="11">
        <v>13476</v>
      </c>
      <c r="K7" s="11">
        <v>6255</v>
      </c>
      <c r="L7" s="11">
        <v>21165</v>
      </c>
      <c r="M7" s="11">
        <v>26770</v>
      </c>
      <c r="N7" s="11">
        <v>3887</v>
      </c>
      <c r="O7" s="11">
        <v>7493</v>
      </c>
      <c r="P7" s="1"/>
    </row>
    <row r="8" spans="2:20" x14ac:dyDescent="0.3">
      <c r="B8" s="64"/>
      <c r="C8" s="13" t="s">
        <v>19</v>
      </c>
      <c r="D8" s="14">
        <f>SUM(D4:D7)</f>
        <v>39483</v>
      </c>
      <c r="E8" s="14">
        <f t="shared" ref="E8:O8" si="0">SUM(E4:E7)</f>
        <v>54345</v>
      </c>
      <c r="F8" s="14">
        <f t="shared" si="0"/>
        <v>79035</v>
      </c>
      <c r="G8" s="14">
        <f t="shared" si="0"/>
        <v>34835</v>
      </c>
      <c r="H8" s="14">
        <f t="shared" si="0"/>
        <v>58437</v>
      </c>
      <c r="I8" s="14">
        <f t="shared" si="0"/>
        <v>45779</v>
      </c>
      <c r="J8" s="14">
        <f t="shared" si="0"/>
        <v>43308</v>
      </c>
      <c r="K8" s="14">
        <f t="shared" si="0"/>
        <v>57617</v>
      </c>
      <c r="L8" s="14">
        <f t="shared" si="0"/>
        <v>64980</v>
      </c>
      <c r="M8" s="14">
        <f t="shared" si="0"/>
        <v>95526</v>
      </c>
      <c r="N8" s="14">
        <f t="shared" si="0"/>
        <v>62436</v>
      </c>
      <c r="O8" s="14">
        <f t="shared" si="0"/>
        <v>82900</v>
      </c>
      <c r="P8" s="1"/>
    </row>
    <row r="9" spans="2:20" x14ac:dyDescent="0.3">
      <c r="B9" s="58" t="s">
        <v>27</v>
      </c>
      <c r="C9" s="15" t="s">
        <v>23</v>
      </c>
      <c r="D9" s="12">
        <v>5409</v>
      </c>
      <c r="E9" s="12">
        <v>7643</v>
      </c>
      <c r="F9" s="12">
        <v>7137</v>
      </c>
      <c r="G9" s="12">
        <v>1336</v>
      </c>
      <c r="H9" s="12">
        <v>10817</v>
      </c>
      <c r="I9" s="12">
        <v>18751</v>
      </c>
      <c r="J9" s="12">
        <v>20593</v>
      </c>
      <c r="K9" s="12">
        <v>24271</v>
      </c>
      <c r="L9" s="12">
        <v>22709</v>
      </c>
      <c r="M9" s="12">
        <v>12616</v>
      </c>
      <c r="N9" s="12">
        <v>25314</v>
      </c>
      <c r="O9" s="12">
        <v>23966</v>
      </c>
      <c r="P9" s="1"/>
    </row>
    <row r="10" spans="2:20" x14ac:dyDescent="0.3">
      <c r="B10" s="59"/>
      <c r="C10" s="15" t="s">
        <v>24</v>
      </c>
      <c r="D10" s="12">
        <v>831</v>
      </c>
      <c r="E10" s="12">
        <v>21131</v>
      </c>
      <c r="F10" s="12">
        <v>17561</v>
      </c>
      <c r="G10" s="12">
        <v>14747</v>
      </c>
      <c r="H10" s="12">
        <v>5210</v>
      </c>
      <c r="I10" s="12">
        <v>21365</v>
      </c>
      <c r="J10" s="12">
        <v>8576</v>
      </c>
      <c r="K10" s="12">
        <v>3941</v>
      </c>
      <c r="L10" s="12">
        <v>2712</v>
      </c>
      <c r="M10" s="12">
        <v>625</v>
      </c>
      <c r="N10" s="12">
        <v>18480</v>
      </c>
      <c r="O10" s="12">
        <v>23604</v>
      </c>
      <c r="P10" s="1"/>
    </row>
    <row r="11" spans="2:20" x14ac:dyDescent="0.3">
      <c r="B11" s="59"/>
      <c r="C11" s="15" t="s">
        <v>21</v>
      </c>
      <c r="D11" s="12">
        <v>1569</v>
      </c>
      <c r="E11" s="12">
        <v>25969</v>
      </c>
      <c r="F11" s="12">
        <v>7886</v>
      </c>
      <c r="G11" s="12">
        <v>4104</v>
      </c>
      <c r="H11" s="12">
        <v>17398</v>
      </c>
      <c r="I11" s="12">
        <v>4916</v>
      </c>
      <c r="J11" s="12">
        <v>6127</v>
      </c>
      <c r="K11" s="12">
        <v>12493</v>
      </c>
      <c r="L11" s="12">
        <v>12134</v>
      </c>
      <c r="M11" s="12">
        <v>2190</v>
      </c>
      <c r="N11" s="12">
        <v>14209</v>
      </c>
      <c r="O11" s="12">
        <v>12766</v>
      </c>
      <c r="P11" s="1"/>
    </row>
    <row r="12" spans="2:20" x14ac:dyDescent="0.3">
      <c r="B12" s="59"/>
      <c r="C12" s="15" t="s">
        <v>20</v>
      </c>
      <c r="D12" s="12">
        <v>17983</v>
      </c>
      <c r="E12" s="12">
        <v>25468</v>
      </c>
      <c r="F12" s="12">
        <v>14424</v>
      </c>
      <c r="G12" s="12">
        <v>23807</v>
      </c>
      <c r="H12" s="12">
        <v>26181</v>
      </c>
      <c r="I12" s="12">
        <v>4797</v>
      </c>
      <c r="J12" s="12">
        <v>23145</v>
      </c>
      <c r="K12" s="12">
        <v>12005</v>
      </c>
      <c r="L12" s="12">
        <v>7310</v>
      </c>
      <c r="M12" s="12">
        <v>11778</v>
      </c>
      <c r="N12" s="12">
        <v>1234</v>
      </c>
      <c r="O12" s="12">
        <v>21274</v>
      </c>
      <c r="P12" s="1"/>
    </row>
    <row r="13" spans="2:20" x14ac:dyDescent="0.3">
      <c r="B13" s="59"/>
      <c r="C13" s="15" t="s">
        <v>22</v>
      </c>
      <c r="D13" s="12">
        <v>20676</v>
      </c>
      <c r="E13" s="12">
        <v>12180</v>
      </c>
      <c r="F13" s="12">
        <v>25103</v>
      </c>
      <c r="G13" s="12">
        <v>18425</v>
      </c>
      <c r="H13" s="12">
        <v>16306</v>
      </c>
      <c r="I13" s="12">
        <v>3388</v>
      </c>
      <c r="J13" s="12">
        <v>5742</v>
      </c>
      <c r="K13" s="12">
        <v>1883</v>
      </c>
      <c r="L13" s="12">
        <v>25974</v>
      </c>
      <c r="M13" s="12">
        <v>8458</v>
      </c>
      <c r="N13" s="12">
        <v>22349</v>
      </c>
      <c r="O13" s="12">
        <v>15556</v>
      </c>
      <c r="P13" s="1"/>
    </row>
    <row r="14" spans="2:20" x14ac:dyDescent="0.3">
      <c r="B14" s="59"/>
      <c r="C14" s="15" t="s">
        <v>34</v>
      </c>
      <c r="D14" s="12">
        <v>7567</v>
      </c>
      <c r="E14" s="12">
        <v>7510</v>
      </c>
      <c r="F14" s="12">
        <v>2970</v>
      </c>
      <c r="G14" s="12">
        <v>14772</v>
      </c>
      <c r="H14" s="12">
        <v>21839</v>
      </c>
      <c r="I14" s="12">
        <v>8541</v>
      </c>
      <c r="J14" s="12">
        <v>26009</v>
      </c>
      <c r="K14" s="12">
        <v>4512</v>
      </c>
      <c r="L14" s="12">
        <v>22258</v>
      </c>
      <c r="M14" s="12">
        <v>3177</v>
      </c>
      <c r="N14" s="12">
        <v>23035</v>
      </c>
      <c r="O14" s="12">
        <v>7434</v>
      </c>
      <c r="P14" s="1"/>
      <c r="Q14" s="1"/>
      <c r="R14" s="1"/>
      <c r="S14" s="1"/>
      <c r="T14" s="1"/>
    </row>
    <row r="15" spans="2:20" x14ac:dyDescent="0.3">
      <c r="B15" s="59"/>
      <c r="C15" s="15" t="s">
        <v>35</v>
      </c>
      <c r="D15" s="12">
        <v>6614</v>
      </c>
      <c r="E15" s="12">
        <v>23484</v>
      </c>
      <c r="F15" s="12">
        <v>17822</v>
      </c>
      <c r="G15" s="12">
        <v>10778</v>
      </c>
      <c r="H15" s="12">
        <v>18216</v>
      </c>
      <c r="I15" s="12">
        <v>6592</v>
      </c>
      <c r="J15" s="12">
        <v>18140</v>
      </c>
      <c r="K15" s="12">
        <v>19304</v>
      </c>
      <c r="L15" s="12">
        <v>18692</v>
      </c>
      <c r="M15" s="12">
        <v>12592</v>
      </c>
      <c r="N15" s="12">
        <v>11167</v>
      </c>
      <c r="O15" s="12">
        <v>2517</v>
      </c>
      <c r="P15" s="1"/>
      <c r="Q15" s="1"/>
      <c r="R15" s="1"/>
      <c r="S15" s="1"/>
      <c r="T15" s="1"/>
    </row>
    <row r="16" spans="2:20" x14ac:dyDescent="0.3">
      <c r="B16" s="60"/>
      <c r="C16" s="15" t="s">
        <v>25</v>
      </c>
      <c r="D16" s="16">
        <f>SUM(D9:D15)</f>
        <v>60649</v>
      </c>
      <c r="E16" s="16">
        <f t="shared" ref="E16:O16" si="1">SUM(E9:E15)</f>
        <v>123385</v>
      </c>
      <c r="F16" s="16">
        <f t="shared" si="1"/>
        <v>92903</v>
      </c>
      <c r="G16" s="16">
        <f t="shared" si="1"/>
        <v>87969</v>
      </c>
      <c r="H16" s="16">
        <f t="shared" si="1"/>
        <v>115967</v>
      </c>
      <c r="I16" s="16">
        <f t="shared" si="1"/>
        <v>68350</v>
      </c>
      <c r="J16" s="16">
        <f t="shared" si="1"/>
        <v>108332</v>
      </c>
      <c r="K16" s="16">
        <f t="shared" si="1"/>
        <v>78409</v>
      </c>
      <c r="L16" s="16">
        <f t="shared" si="1"/>
        <v>111789</v>
      </c>
      <c r="M16" s="16">
        <f t="shared" si="1"/>
        <v>51436</v>
      </c>
      <c r="N16" s="16">
        <f t="shared" si="1"/>
        <v>115788</v>
      </c>
      <c r="O16" s="16">
        <f t="shared" si="1"/>
        <v>107117</v>
      </c>
      <c r="P16" s="1"/>
      <c r="Q16" s="1"/>
      <c r="R16" s="1"/>
      <c r="S16" s="1"/>
      <c r="T16" s="1"/>
    </row>
    <row r="17" spans="3:20" x14ac:dyDescent="0.3">
      <c r="F17" s="7"/>
      <c r="G17" s="7"/>
      <c r="H17" s="7"/>
      <c r="I17" s="7"/>
      <c r="L17" s="7"/>
      <c r="M17" s="7"/>
      <c r="N17" s="7"/>
      <c r="O17" s="7"/>
      <c r="P17" s="1"/>
      <c r="Q17" s="1"/>
      <c r="R17" s="1"/>
      <c r="S17" s="1"/>
      <c r="T17" s="1"/>
    </row>
    <row r="18" spans="3:20" x14ac:dyDescent="0.3">
      <c r="P18" s="1"/>
      <c r="Q18" s="1"/>
      <c r="R18" s="1"/>
      <c r="S18" s="1"/>
      <c r="T18" s="1"/>
    </row>
    <row r="19" spans="3:20" x14ac:dyDescent="0.3">
      <c r="F19" s="7"/>
      <c r="G19" s="7"/>
      <c r="H19" s="7"/>
      <c r="I19" s="7"/>
      <c r="L19" s="7"/>
      <c r="M19" s="7"/>
      <c r="N19" s="7"/>
      <c r="O19" s="7"/>
      <c r="P19" s="1"/>
      <c r="Q19" s="1"/>
      <c r="R19" s="1"/>
      <c r="S19" s="1"/>
      <c r="T19" s="1"/>
    </row>
    <row r="20" spans="3:20" x14ac:dyDescent="0.3">
      <c r="C20" s="2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1"/>
      <c r="Q20" s="1"/>
      <c r="R20" s="1"/>
      <c r="S20" s="1"/>
      <c r="T20" s="1"/>
    </row>
    <row r="21" spans="3:20" x14ac:dyDescent="0.3">
      <c r="C21" s="2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1"/>
      <c r="Q21" s="1"/>
      <c r="R21" s="1"/>
      <c r="S21" s="1"/>
      <c r="T21" s="1"/>
    </row>
    <row r="22" spans="3:20" x14ac:dyDescent="0.3">
      <c r="C22" s="2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"/>
      <c r="Q22" s="1"/>
      <c r="R22" s="1"/>
      <c r="S22" s="1"/>
      <c r="T22" s="1"/>
    </row>
    <row r="23" spans="3:20" x14ac:dyDescent="0.3">
      <c r="C23" s="2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1"/>
      <c r="Q23" s="1"/>
      <c r="R23" s="1"/>
      <c r="S23" s="1"/>
      <c r="T23" s="1"/>
    </row>
    <row r="24" spans="3:20" x14ac:dyDescent="0.3">
      <c r="C24" s="2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1"/>
      <c r="Q24" s="1"/>
      <c r="R24" s="1"/>
      <c r="S24" s="1"/>
      <c r="T24" s="1"/>
    </row>
    <row r="25" spans="3:20" x14ac:dyDescent="0.3">
      <c r="C25" s="2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1"/>
      <c r="Q25" s="1"/>
      <c r="R25" s="1"/>
      <c r="S25" s="1"/>
      <c r="T25" s="1"/>
    </row>
    <row r="26" spans="3:20" x14ac:dyDescent="0.3">
      <c r="C26" s="2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1"/>
      <c r="Q26" s="1"/>
      <c r="R26" s="1"/>
      <c r="S26" s="1"/>
      <c r="T26" s="1"/>
    </row>
    <row r="27" spans="3:20" x14ac:dyDescent="0.3">
      <c r="C27" s="2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1"/>
      <c r="Q27" s="1"/>
      <c r="R27" s="1"/>
      <c r="S27" s="1"/>
      <c r="T27" s="1"/>
    </row>
  </sheetData>
  <mergeCells count="4">
    <mergeCell ref="B9:B16"/>
    <mergeCell ref="C1:I1"/>
    <mergeCell ref="C2:O2"/>
    <mergeCell ref="B4:B8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Digital Marketing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2016-10-06T22:38:18Z</dcterms:modified>
</cp:coreProperties>
</file>