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Update OKR Templates\"/>
    </mc:Choice>
  </mc:AlternateContent>
  <xr:revisionPtr revIDLastSave="0" documentId="13_ncr:1_{66822ABF-FEF0-4335-B59D-FB394748BA79}" xr6:coauthVersionLast="47" xr6:coauthVersionMax="47" xr10:uidLastSave="{00000000-0000-0000-0000-000000000000}"/>
  <bookViews>
    <workbookView xWindow="-120" yWindow="-120" windowWidth="29040" windowHeight="12450" tabRatio="500" xr2:uid="{00000000-000D-0000-FFFF-FFFF00000000}"/>
  </bookViews>
  <sheets>
    <sheet name="OKR Report" sheetId="1" r:id="rId1"/>
    <sheet name="OKR Report Dashboard" sheetId="5" r:id="rId2"/>
    <sheet name="Status Keys - Do Not Delete" sheetId="7" r:id="rId3"/>
    <sheet name="- Disclaimer -" sheetId="6" r:id="rId4"/>
  </sheets>
  <externalReferences>
    <externalReference r:id="rId5"/>
  </externalReferences>
  <definedNames>
    <definedName name="_xlnm._FilterDatabase" localSheetId="0" hidden="1">'OKR Report'!$C$10:$E$10</definedName>
    <definedName name="_xlnm._FilterDatabase" localSheetId="1" hidden="1">'OKR Report Dashboard'!$D$8:$F$8</definedName>
    <definedName name="_xlnm.Print_Area" localSheetId="0">'OKR Report'!$B$2:$H$34</definedName>
    <definedName name="_xlnm.Print_Area" localSheetId="1">'OKR Report Dashboard'!$B$1:$N$49</definedName>
    <definedName name="REASSESSMENT_DATE">#REF!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H13" i="1"/>
  <c r="H14" i="1"/>
  <c r="H15" i="1"/>
  <c r="H16" i="1"/>
  <c r="H17" i="1"/>
  <c r="H18" i="1"/>
  <c r="H19" i="1"/>
  <c r="K24" i="5" s="1"/>
  <c r="K28" i="5" s="1"/>
  <c r="H20" i="1"/>
  <c r="H21" i="1"/>
  <c r="H22" i="1"/>
  <c r="H23" i="1"/>
  <c r="H24" i="1"/>
  <c r="H25" i="1"/>
  <c r="H26" i="1"/>
  <c r="H27" i="1"/>
  <c r="H28" i="1"/>
  <c r="H29" i="1"/>
  <c r="H30" i="1"/>
  <c r="H31" i="1"/>
  <c r="H32" i="1"/>
  <c r="H33" i="1"/>
  <c r="H34" i="1"/>
  <c r="H35" i="1"/>
  <c r="C54" i="5"/>
  <c r="C53" i="5"/>
  <c r="C52" i="5"/>
  <c r="C51" i="5"/>
  <c r="C50" i="5"/>
  <c r="F12" i="5"/>
  <c r="K45" i="5"/>
  <c r="K44" i="5"/>
  <c r="K46" i="5" s="1"/>
  <c r="K43" i="5"/>
  <c r="K42" i="5"/>
  <c r="K26" i="5"/>
  <c r="K25" i="5"/>
  <c r="K19" i="5"/>
  <c r="K15" i="5"/>
  <c r="C12" i="5"/>
  <c r="D12" i="5"/>
  <c r="F13" i="5"/>
  <c r="H13" i="5"/>
  <c r="F14" i="5"/>
  <c r="G14" i="5"/>
  <c r="F15" i="5"/>
  <c r="H15" i="5"/>
  <c r="F16" i="5"/>
  <c r="G16" i="5" s="1"/>
  <c r="F17" i="5"/>
  <c r="H17" i="5"/>
  <c r="F18" i="5"/>
  <c r="H18" i="5"/>
  <c r="F19" i="5"/>
  <c r="H19" i="5"/>
  <c r="F20" i="5"/>
  <c r="G20" i="5"/>
  <c r="F21" i="5"/>
  <c r="H21" i="5"/>
  <c r="F22" i="5"/>
  <c r="H22" i="5"/>
  <c r="F23" i="5"/>
  <c r="H23" i="5"/>
  <c r="F24" i="5"/>
  <c r="G24" i="5"/>
  <c r="F25" i="5"/>
  <c r="H25" i="5"/>
  <c r="F26" i="5"/>
  <c r="H26" i="5"/>
  <c r="F27" i="5"/>
  <c r="H27" i="5"/>
  <c r="F28" i="5"/>
  <c r="G28" i="5"/>
  <c r="F29" i="5"/>
  <c r="H29" i="5"/>
  <c r="F30" i="5"/>
  <c r="H30" i="5"/>
  <c r="F31" i="5"/>
  <c r="H31" i="5"/>
  <c r="F32" i="5"/>
  <c r="G32" i="5"/>
  <c r="F33" i="5"/>
  <c r="H33" i="5"/>
  <c r="F34" i="5"/>
  <c r="H34" i="5"/>
  <c r="F35" i="5"/>
  <c r="H35" i="5"/>
  <c r="H12" i="5"/>
  <c r="D45" i="5"/>
  <c r="D44" i="5"/>
  <c r="D43" i="5"/>
  <c r="D42" i="5"/>
  <c r="D39" i="5"/>
  <c r="D38" i="5"/>
  <c r="D37" i="5"/>
  <c r="D36" i="5"/>
  <c r="D33" i="5"/>
  <c r="D32" i="5"/>
  <c r="D31" i="5"/>
  <c r="D30" i="5"/>
  <c r="D27" i="5"/>
  <c r="D26" i="5"/>
  <c r="D25" i="5"/>
  <c r="D24" i="5"/>
  <c r="D21" i="5"/>
  <c r="D20" i="5"/>
  <c r="D19" i="5"/>
  <c r="D18" i="5"/>
  <c r="D15" i="5"/>
  <c r="D14" i="5"/>
  <c r="D13" i="5"/>
  <c r="C45" i="5"/>
  <c r="C44" i="5"/>
  <c r="C43" i="5"/>
  <c r="C42" i="5"/>
  <c r="C39" i="5"/>
  <c r="C38" i="5"/>
  <c r="C37" i="5"/>
  <c r="C36" i="5"/>
  <c r="C33" i="5"/>
  <c r="C32" i="5"/>
  <c r="C31" i="5"/>
  <c r="C30" i="5"/>
  <c r="C27" i="5"/>
  <c r="C26" i="5"/>
  <c r="C25" i="5"/>
  <c r="C24" i="5"/>
  <c r="C21" i="5"/>
  <c r="C20" i="5"/>
  <c r="C19" i="5"/>
  <c r="C18" i="5"/>
  <c r="C15" i="5"/>
  <c r="C14" i="5"/>
  <c r="C13" i="5"/>
  <c r="D46" i="5"/>
  <c r="C46" i="5"/>
  <c r="D22" i="5"/>
  <c r="D28" i="5"/>
  <c r="D34" i="5"/>
  <c r="D40" i="5"/>
  <c r="G12" i="5"/>
  <c r="G21" i="5"/>
  <c r="G25" i="5"/>
  <c r="G29" i="5"/>
  <c r="G33" i="5"/>
  <c r="H20" i="5"/>
  <c r="H24" i="5"/>
  <c r="H28" i="5"/>
  <c r="H32" i="5"/>
  <c r="C22" i="5"/>
  <c r="C28" i="5"/>
  <c r="C34" i="5"/>
  <c r="C40" i="5"/>
  <c r="G13" i="5"/>
  <c r="G17" i="5"/>
  <c r="G22" i="5"/>
  <c r="G26" i="5"/>
  <c r="G30" i="5"/>
  <c r="G34" i="5"/>
  <c r="H14" i="5"/>
  <c r="C16" i="5"/>
  <c r="G18" i="5"/>
  <c r="G23" i="5"/>
  <c r="G27" i="5"/>
  <c r="G31" i="5"/>
  <c r="G35" i="5"/>
  <c r="D16" i="5"/>
  <c r="G15" i="5"/>
  <c r="G19" i="5"/>
  <c r="K37" i="5"/>
  <c r="K14" i="5"/>
  <c r="K18" i="5"/>
  <c r="K20" i="5"/>
  <c r="K21" i="5"/>
  <c r="K22" i="5"/>
  <c r="K27" i="5"/>
  <c r="K31" i="5"/>
  <c r="K33" i="5"/>
  <c r="K13" i="5"/>
  <c r="H11" i="1"/>
  <c r="K12" i="5"/>
  <c r="K16" i="5" s="1"/>
  <c r="K39" i="5"/>
  <c r="K32" i="5"/>
  <c r="K34" i="5" s="1"/>
  <c r="K30" i="5"/>
  <c r="K38" i="5"/>
  <c r="K36" i="5"/>
  <c r="K40" i="5"/>
  <c r="H16" i="5" l="1"/>
  <c r="K49" i="5"/>
  <c r="J4" i="5" s="1"/>
</calcChain>
</file>

<file path=xl/sharedStrings.xml><?xml version="1.0" encoding="utf-8"?>
<sst xmlns="http://schemas.openxmlformats.org/spreadsheetml/2006/main" count="240" uniqueCount="91">
  <si>
    <t>CLICK HERE TO CREATE IN SMARTSHEET</t>
  </si>
  <si>
    <t>Person 1</t>
  </si>
  <si>
    <t>Person 2</t>
  </si>
  <si>
    <t>Person 3</t>
  </si>
  <si>
    <t>Person 4</t>
  </si>
  <si>
    <t>2023 Q1</t>
  </si>
  <si>
    <t>QUARTERLY OKR DATA</t>
  </si>
  <si>
    <t>TOTAL</t>
  </si>
  <si>
    <t>Person 5</t>
  </si>
  <si>
    <t>Person 6</t>
  </si>
  <si>
    <t>Person 7</t>
  </si>
  <si>
    <t>Person 8</t>
  </si>
  <si>
    <t>Person 9</t>
  </si>
  <si>
    <t>Person 10</t>
  </si>
  <si>
    <t>Person 11</t>
  </si>
  <si>
    <t>Person 12</t>
  </si>
  <si>
    <t>Person 13</t>
  </si>
  <si>
    <t>Person 14</t>
  </si>
  <si>
    <t>Person 15</t>
  </si>
  <si>
    <t>Person 16</t>
  </si>
  <si>
    <t>Person 17</t>
  </si>
  <si>
    <t>Person 18</t>
  </si>
  <si>
    <t>Person 19</t>
  </si>
  <si>
    <t>Person 20</t>
  </si>
  <si>
    <t>Person 21</t>
  </si>
  <si>
    <t>Person 22</t>
  </si>
  <si>
    <t>Person 23</t>
  </si>
  <si>
    <t>Person 24</t>
  </si>
  <si>
    <t>AVG</t>
  </si>
  <si>
    <t>INDIVIDUAL OKR DATA</t>
  </si>
  <si>
    <t>QUARTERLY PROGRESS</t>
  </si>
  <si>
    <t>OVERALL PROGRESS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</si>
  <si>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</si>
  <si>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 &amp; Quarter</t>
  </si>
  <si>
    <t>Key Result</t>
  </si>
  <si>
    <t>Objective</t>
  </si>
  <si>
    <t>Owner</t>
  </si>
  <si>
    <t>Numeric Goal</t>
  </si>
  <si>
    <t>Achieved to Date</t>
  </si>
  <si>
    <t>Status</t>
  </si>
  <si>
    <t>On Track</t>
  </si>
  <si>
    <t>At Risk</t>
  </si>
  <si>
    <t>Off Track</t>
  </si>
  <si>
    <t>Complete</t>
  </si>
  <si>
    <t>Not Started</t>
  </si>
  <si>
    <t>OKR Dashboard Reporting Template</t>
  </si>
  <si>
    <t>Your Logo</t>
  </si>
  <si>
    <t>Enter Assignee Names in column "M"</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</si>
  <si>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</si>
  <si>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</si>
  <si>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</si>
  <si>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</si>
  <si>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</si>
  <si>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</si>
  <si>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</si>
  <si>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</si>
  <si>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</si>
  <si>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</si>
  <si>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</si>
  <si>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</si>
  <si>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</si>
  <si>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</si>
  <si>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</si>
  <si>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</si>
  <si>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</si>
  <si>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2030 Q2</t>
  </si>
  <si>
    <t>2030 Q3</t>
  </si>
  <si>
    <t>2030 Q4</t>
  </si>
  <si>
    <t>2031 Q1</t>
  </si>
  <si>
    <t>2031 Q2</t>
  </si>
  <si>
    <t>2031 Q3</t>
  </si>
  <si>
    <t>2031 Q4</t>
  </si>
  <si>
    <t>2032 Q4</t>
  </si>
  <si>
    <t>Person 25</t>
  </si>
  <si>
    <t>AVG Progress</t>
  </si>
  <si>
    <t>Assignee Names</t>
  </si>
  <si>
    <t>Total OKRs 
This Period</t>
  </si>
  <si>
    <t>% Objectives 
On Track</t>
  </si>
  <si>
    <t>OKR DATA BY STATUS</t>
  </si>
  <si>
    <t>Comments or Blockers</t>
  </si>
  <si>
    <t>Update Years per Quarter in column "L"</t>
  </si>
  <si>
    <r>
      <t xml:space="preserve">% 
Progress 
</t>
    </r>
    <r>
      <rPr>
        <sz val="9"/>
        <color theme="0"/>
        <rFont val="Century Gothic"/>
        <family val="2"/>
      </rPr>
      <t>(auto-populates)</t>
    </r>
  </si>
  <si>
    <t>Last Updated on MM/DD/YY</t>
  </si>
  <si>
    <t>Company Name</t>
  </si>
  <si>
    <t>Address Line 1</t>
  </si>
  <si>
    <t>Address Line 2</t>
  </si>
  <si>
    <r>
      <t xml:space="preserve">Confidence Score 
</t>
    </r>
    <r>
      <rPr>
        <sz val="9"/>
        <color theme="0"/>
        <rFont val="Century Gothic"/>
        <family val="2"/>
      </rPr>
      <t>(0.0-1.0 scale)</t>
    </r>
  </si>
  <si>
    <t>Keys - Do Not Delete</t>
  </si>
  <si>
    <r>
      <t xml:space="preserve">Average Key Result Score
</t>
    </r>
    <r>
      <rPr>
        <sz val="15"/>
        <color theme="1" tint="0.34998626667073579"/>
        <rFont val="Century Gothic"/>
        <family val="2"/>
      </rPr>
      <t>(auto-calculates)</t>
    </r>
  </si>
  <si>
    <t>Dashboard Data (auto-populates)</t>
  </si>
  <si>
    <t>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</si>
</sst>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2"/>
      <color theme="1"/>
      <name val="Calibri"/>
      <family val="2"/>
      <scheme val="minor"/>
    </font>
    <font>
      <sz val="11"/>
      <color theme="1"/>
      <name val="Calibri"/>
      <family val="2"/>
      <scheme val="minor"/>
    </font>
    <font>
      <sz val="12"/>
      <color theme="1"/>
      <name val="Century Gothic"/>
      <family val="1"/>
    </font>
    <font>
      <b/>
      <sz val="10"/>
      <color theme="0"/>
      <name val="Century Gothic"/>
      <family val="1"/>
    </font>
    <font>
      <sz val="9"/>
      <color theme="1"/>
      <name val="Century Gothic"/>
      <family val="1"/>
    </font>
    <font>
      <sz val="8"/>
      <name val="Calibri"/>
      <family val="2"/>
      <scheme val="minor"/>
    </font>
    <font>
      <b/>
      <sz val="20"/>
      <color theme="4" tint="-0.249977111117893"/>
      <name val="Century Gothic"/>
      <family val="1"/>
    </font>
    <font>
      <sz val="11"/>
      <color theme="1"/>
      <name val="Calibri"/>
      <family val="2"/>
      <scheme val="minor"/>
    </font>
    <font>
      <sz val="12"/>
      <color theme="1"/>
      <name val="Arial"/>
      <family val="2"/>
    </font>
    <font>
      <sz val="11"/>
      <color theme="1"/>
      <name val="Century Gothic"/>
      <family val="1"/>
    </font>
    <font>
      <sz val="11"/>
      <color rgb="FF0070C0"/>
      <name val="Century Gothic"/>
      <family val="1"/>
    </font>
    <font>
      <b/>
      <sz val="28"/>
      <color theme="0" tint="-0.34998626667073579"/>
      <name val="Century Gothic"/>
      <family val="1"/>
    </font>
    <font>
      <b/>
      <sz val="12"/>
      <color theme="1"/>
      <name val="Century Gothic"/>
      <family val="1"/>
    </font>
    <font>
      <sz val="12"/>
      <color theme="1"/>
      <name val="Calibri"/>
      <family val="2"/>
      <scheme val="minor"/>
    </font>
    <font>
      <sz val="10"/>
      <color theme="1"/>
      <name val="Century Gothic"/>
      <family val="1"/>
    </font>
    <font>
      <b/>
      <sz val="9"/>
      <color theme="1"/>
      <name val="Century Gothic"/>
      <family val="1"/>
    </font>
    <font>
      <b/>
      <sz val="10"/>
      <color theme="1"/>
      <name val="Century Gothic"/>
      <family val="1"/>
    </font>
    <font>
      <u/>
      <sz val="12"/>
      <color theme="10"/>
      <name val="Calibri"/>
      <family val="2"/>
      <scheme val="minor"/>
    </font>
    <font>
      <b/>
      <sz val="22"/>
      <color theme="0"/>
      <name val="Century Gothic"/>
      <family val="2"/>
    </font>
    <font>
      <sz val="22"/>
      <color theme="1" tint="0.34998626667073579"/>
      <name val="Century Gothic"/>
      <family val="2"/>
    </font>
    <font>
      <sz val="12"/>
      <color theme="1"/>
      <name val="Century Gothic"/>
      <family val="2"/>
    </font>
    <font>
      <b/>
      <sz val="22"/>
      <color theme="1" tint="0.34998626667073579"/>
      <name val="Century Gothic"/>
      <family val="1"/>
    </font>
    <font>
      <sz val="28"/>
      <color theme="0" tint="-0.34998626667073579"/>
      <name val="Century Gothic"/>
      <family val="2"/>
    </font>
    <font>
      <b/>
      <sz val="15"/>
      <color theme="1" tint="0.34998626667073579"/>
      <name val="Century Gothic"/>
      <family val="2"/>
    </font>
    <font>
      <b/>
      <sz val="12"/>
      <color theme="1"/>
      <name val="Century Gothic"/>
      <family val="2"/>
    </font>
    <font>
      <b/>
      <sz val="28"/>
      <color theme="1" tint="0.34998626667073579"/>
      <name val="Century Gothic"/>
      <family val="1"/>
    </font>
    <font>
      <b/>
      <sz val="28"/>
      <color theme="1" tint="0.34998626667073579"/>
      <name val="Century Gothic"/>
      <family val="2"/>
    </font>
    <font>
      <sz val="15"/>
      <color theme="4"/>
      <name val="Century Gothic"/>
      <family val="1"/>
    </font>
    <font>
      <sz val="13"/>
      <color theme="0"/>
      <name val="Century Gothic"/>
      <family val="2"/>
    </font>
    <font>
      <sz val="9"/>
      <color theme="0"/>
      <name val="Century Gothic"/>
      <family val="2"/>
    </font>
    <font>
      <sz val="14"/>
      <color theme="0"/>
      <name val="Century Gothic"/>
      <family val="2"/>
    </font>
    <font>
      <sz val="12"/>
      <color theme="4"/>
      <name val="Century Gothic"/>
      <family val="1"/>
    </font>
    <font>
      <b/>
      <sz val="12"/>
      <color theme="0" tint="-0.34998626667073579"/>
      <name val="Century Gothic"/>
      <family val="1"/>
    </font>
    <font>
      <sz val="15"/>
      <color theme="1" tint="0.34998626667073579"/>
      <name val="Century Gothic"/>
      <family val="2"/>
    </font>
    <font>
      <b/>
      <u/>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rgb="FFBCE659"/>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bottom style="thin">
        <color theme="0" tint="-0.249977111117893"/>
      </bottom>
      <diagonal/>
    </border>
    <border>
      <left/>
      <right/>
      <top/>
      <bottom style="thin">
        <color auto="1"/>
      </bottom>
      <diagonal/>
    </border>
  </borders>
  <cellStyleXfs count="5">
    <xf numFmtId="0" fontId="0" fillId="0" borderId="0"/>
    <xf numFmtId="0" fontId="7" fillId="0" borderId="0"/>
    <xf numFmtId="9" fontId="13" fillId="0" borderId="0" applyFont="0" applyFill="0" applyBorder="0" applyAlignment="0" applyProtection="0"/>
    <xf numFmtId="0" fontId="17" fillId="0" borderId="0" applyNumberFormat="0" applyFill="0" applyBorder="0" applyAlignment="0" applyProtection="0"/>
    <xf numFmtId="0" fontId="1" fillId="0" borderId="0"/>
  </cellStyleXfs>
  <cellXfs count="76">
    <xf numFmtId="0" fontId="0" fillId="0" borderId="0" xfId="0"/>
    <xf numFmtId="0" fontId="0" fillId="2" borderId="0" xfId="0" applyFill="1"/>
    <xf numFmtId="0" fontId="2" fillId="2" borderId="0" xfId="0" applyFont="1" applyFill="1"/>
    <xf numFmtId="0" fontId="6" fillId="2" borderId="0" xfId="0" applyFont="1" applyFill="1" applyAlignment="1">
      <alignment vertical="center"/>
    </xf>
    <xf numFmtId="0" fontId="2" fillId="0" borderId="0" xfId="0" applyFont="1"/>
    <xf numFmtId="0" fontId="3" fillId="5" borderId="1" xfId="0" applyFont="1" applyFill="1" applyBorder="1" applyAlignment="1">
      <alignment horizontal="center" vertical="center" wrapText="1"/>
    </xf>
    <xf numFmtId="0" fontId="7" fillId="0" borderId="0" xfId="1"/>
    <xf numFmtId="0" fontId="8" fillId="0" borderId="2" xfId="1" applyFont="1" applyBorder="1" applyAlignment="1">
      <alignment horizontal="left" vertical="center" wrapText="1" indent="2"/>
    </xf>
    <xf numFmtId="0" fontId="10" fillId="0" borderId="0" xfId="0" applyFont="1" applyAlignment="1">
      <alignment horizontal="left" indent="1"/>
    </xf>
    <xf numFmtId="0" fontId="9" fillId="0" borderId="0" xfId="0" applyFont="1" applyAlignment="1">
      <alignment vertical="center"/>
    </xf>
    <xf numFmtId="0" fontId="11" fillId="0" borderId="0" xfId="0" applyFont="1" applyAlignment="1">
      <alignment horizontal="left" vertical="top"/>
    </xf>
    <xf numFmtId="0" fontId="4" fillId="0" borderId="0" xfId="0" applyFont="1" applyAlignment="1">
      <alignment horizontal="left" vertical="center" wrapText="1" indent="1"/>
    </xf>
    <xf numFmtId="10" fontId="4" fillId="0" borderId="0" xfId="0" applyNumberFormat="1" applyFont="1" applyAlignment="1">
      <alignment horizontal="left" vertical="center" wrapText="1" indent="1"/>
    </xf>
    <xf numFmtId="0" fontId="3" fillId="0" borderId="0" xfId="0" applyFont="1" applyAlignment="1">
      <alignment horizontal="center" vertical="center" wrapText="1"/>
    </xf>
    <xf numFmtId="0" fontId="12" fillId="0" borderId="0" xfId="0" applyFont="1" applyAlignment="1">
      <alignment vertical="center"/>
    </xf>
    <xf numFmtId="0" fontId="3" fillId="5" borderId="1"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14" fillId="6" borderId="1" xfId="0" applyFont="1" applyFill="1" applyBorder="1" applyAlignment="1">
      <alignment horizontal="left" vertical="center" indent="1"/>
    </xf>
    <xf numFmtId="0" fontId="14"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7" borderId="1" xfId="0" applyFont="1" applyFill="1" applyBorder="1" applyAlignment="1">
      <alignment horizontal="right" vertical="center" indent="1"/>
    </xf>
    <xf numFmtId="0" fontId="16" fillId="6" borderId="1" xfId="0" applyFont="1" applyFill="1" applyBorder="1" applyAlignment="1">
      <alignment horizontal="center" vertical="center"/>
    </xf>
    <xf numFmtId="0" fontId="9" fillId="0" borderId="0" xfId="0" applyFont="1" applyAlignment="1">
      <alignment vertical="top" wrapText="1"/>
    </xf>
    <xf numFmtId="9" fontId="16" fillId="6" borderId="1" xfId="2" applyFont="1" applyFill="1" applyBorder="1" applyAlignment="1">
      <alignment horizontal="center" vertical="center"/>
    </xf>
    <xf numFmtId="10" fontId="14" fillId="3" borderId="1" xfId="2" applyNumberFormat="1" applyFont="1" applyFill="1" applyBorder="1" applyAlignment="1">
      <alignment horizontal="center" vertical="center" wrapText="1"/>
    </xf>
    <xf numFmtId="10" fontId="14" fillId="0" borderId="1" xfId="2" applyNumberFormat="1" applyFont="1" applyFill="1" applyBorder="1" applyAlignment="1">
      <alignment horizontal="center" vertical="center" wrapText="1"/>
    </xf>
    <xf numFmtId="10" fontId="16" fillId="6" borderId="1" xfId="2" applyNumberFormat="1" applyFont="1" applyFill="1" applyBorder="1" applyAlignment="1">
      <alignment horizontal="center" vertical="center"/>
    </xf>
    <xf numFmtId="0" fontId="18" fillId="4" borderId="0" xfId="3" applyFont="1" applyFill="1" applyBorder="1" applyAlignment="1">
      <alignment horizontal="center" vertical="center"/>
    </xf>
    <xf numFmtId="0" fontId="19" fillId="0" borderId="0" xfId="0" applyFont="1" applyAlignment="1">
      <alignment vertical="center"/>
    </xf>
    <xf numFmtId="0" fontId="20" fillId="3" borderId="4" xfId="0" applyFont="1" applyFill="1" applyBorder="1" applyAlignment="1">
      <alignment horizontal="center" vertical="center"/>
    </xf>
    <xf numFmtId="0" fontId="20" fillId="0" borderId="4" xfId="0" applyFont="1" applyBorder="1" applyAlignment="1">
      <alignment horizontal="center" vertical="center"/>
    </xf>
    <xf numFmtId="0" fontId="21" fillId="2" borderId="0" xfId="0" applyFont="1" applyFill="1" applyAlignment="1">
      <alignment vertical="center"/>
    </xf>
    <xf numFmtId="0" fontId="22" fillId="0" borderId="0" xfId="0" applyFont="1" applyAlignment="1">
      <alignment horizontal="left" vertical="center"/>
    </xf>
    <xf numFmtId="0" fontId="24" fillId="8" borderId="4" xfId="0" applyFont="1" applyFill="1" applyBorder="1" applyAlignment="1">
      <alignment horizontal="center" vertical="center"/>
    </xf>
    <xf numFmtId="0" fontId="27" fillId="0" borderId="0" xfId="0" applyFont="1" applyAlignment="1">
      <alignment vertical="center"/>
    </xf>
    <xf numFmtId="0" fontId="4" fillId="0" borderId="0" xfId="0" applyFont="1" applyAlignment="1">
      <alignment vertical="center" wrapText="1"/>
    </xf>
    <xf numFmtId="0" fontId="4" fillId="0" borderId="0" xfId="0" applyFont="1" applyAlignment="1">
      <alignment wrapText="1"/>
    </xf>
    <xf numFmtId="0" fontId="9" fillId="0" borderId="0" xfId="0" applyFont="1" applyAlignment="1">
      <alignment horizontal="left" wrapText="1"/>
    </xf>
    <xf numFmtId="0" fontId="9" fillId="0" borderId="11" xfId="0" applyFont="1" applyBorder="1" applyAlignment="1">
      <alignment horizontal="left" wrapText="1"/>
    </xf>
    <xf numFmtId="0" fontId="20" fillId="3" borderId="1" xfId="0" applyFont="1" applyFill="1" applyBorder="1" applyAlignment="1">
      <alignment horizontal="left" vertical="center" wrapText="1" indent="1"/>
    </xf>
    <xf numFmtId="0" fontId="20" fillId="3"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0" fontId="20" fillId="0" borderId="1" xfId="0" applyFont="1" applyBorder="1" applyAlignment="1">
      <alignment horizontal="center" vertical="center" wrapText="1"/>
    </xf>
    <xf numFmtId="0" fontId="20" fillId="3" borderId="6" xfId="0" applyFont="1" applyFill="1" applyBorder="1" applyAlignment="1">
      <alignment horizontal="left" vertical="center" wrapText="1" indent="1"/>
    </xf>
    <xf numFmtId="0" fontId="20" fillId="3" borderId="7" xfId="0" applyFont="1" applyFill="1" applyBorder="1" applyAlignment="1">
      <alignment horizontal="left" vertical="center" wrapText="1" indent="1"/>
    </xf>
    <xf numFmtId="0" fontId="20" fillId="3" borderId="6" xfId="0" applyFont="1" applyFill="1" applyBorder="1" applyAlignment="1">
      <alignment horizontal="center" vertical="center" wrapText="1"/>
    </xf>
    <xf numFmtId="0" fontId="2" fillId="6" borderId="1" xfId="0" applyFont="1" applyFill="1" applyBorder="1" applyAlignment="1">
      <alignment horizontal="left" vertical="center" indent="1"/>
    </xf>
    <xf numFmtId="0" fontId="2" fillId="3" borderId="1" xfId="0" applyFont="1" applyFill="1" applyBorder="1" applyAlignment="1">
      <alignment horizontal="left" vertical="center" wrapText="1" indent="1"/>
    </xf>
    <xf numFmtId="0" fontId="2" fillId="0" borderId="1" xfId="0" applyFont="1" applyBorder="1" applyAlignment="1">
      <alignment horizontal="left" vertical="center" wrapText="1" indent="1"/>
    </xf>
    <xf numFmtId="10" fontId="20" fillId="8" borderId="1" xfId="0" applyNumberFormat="1" applyFont="1" applyFill="1" applyBorder="1" applyAlignment="1">
      <alignment horizontal="center" vertical="center" wrapText="1"/>
    </xf>
    <xf numFmtId="0" fontId="28" fillId="9" borderId="3" xfId="0" applyFont="1" applyFill="1" applyBorder="1" applyAlignment="1">
      <alignment horizontal="left" vertical="center" wrapText="1" indent="1"/>
    </xf>
    <xf numFmtId="0" fontId="28" fillId="9" borderId="5" xfId="0" applyFont="1" applyFill="1" applyBorder="1" applyAlignment="1">
      <alignment horizontal="left" vertical="center" wrapText="1" indent="1"/>
    </xf>
    <xf numFmtId="0" fontId="28" fillId="9" borderId="3" xfId="0" applyFont="1" applyFill="1" applyBorder="1" applyAlignment="1">
      <alignment horizontal="center" vertical="center" wrapText="1"/>
    </xf>
    <xf numFmtId="0" fontId="28" fillId="9" borderId="0" xfId="0" applyFont="1" applyFill="1" applyAlignment="1">
      <alignment horizontal="center" vertical="center" wrapText="1"/>
    </xf>
    <xf numFmtId="0" fontId="28" fillId="9" borderId="0" xfId="0" applyFont="1" applyFill="1" applyAlignment="1">
      <alignment horizontal="left" vertical="center" wrapText="1" indent="1"/>
    </xf>
    <xf numFmtId="0" fontId="30" fillId="9" borderId="3" xfId="0" applyFont="1" applyFill="1" applyBorder="1" applyAlignment="1">
      <alignment horizontal="left" vertical="center" wrapText="1" indent="1"/>
    </xf>
    <xf numFmtId="0" fontId="30" fillId="9" borderId="1" xfId="0" applyFont="1" applyFill="1" applyBorder="1" applyAlignment="1">
      <alignment horizontal="left" vertical="center" wrapText="1" indent="1"/>
    </xf>
    <xf numFmtId="0" fontId="27" fillId="8" borderId="0" xfId="0" applyFont="1" applyFill="1" applyAlignment="1">
      <alignment vertical="center"/>
    </xf>
    <xf numFmtId="0" fontId="11" fillId="8" borderId="0" xfId="0" applyFont="1" applyFill="1" applyAlignment="1">
      <alignment horizontal="left" vertical="top"/>
    </xf>
    <xf numFmtId="0" fontId="31" fillId="8" borderId="0" xfId="0" applyFont="1" applyFill="1" applyAlignment="1">
      <alignment vertical="center"/>
    </xf>
    <xf numFmtId="0" fontId="32" fillId="8" borderId="0" xfId="0" applyFont="1" applyFill="1" applyAlignment="1">
      <alignment horizontal="left" vertical="top"/>
    </xf>
    <xf numFmtId="0" fontId="2" fillId="0" borderId="12" xfId="0" applyFont="1" applyBorder="1"/>
    <xf numFmtId="0" fontId="0" fillId="2" borderId="12" xfId="0" applyFill="1" applyBorder="1"/>
    <xf numFmtId="164" fontId="2" fillId="10" borderId="1" xfId="0" applyNumberFormat="1" applyFont="1" applyFill="1" applyBorder="1" applyAlignment="1">
      <alignment horizontal="center" vertical="center"/>
    </xf>
    <xf numFmtId="164" fontId="2" fillId="11" borderId="1" xfId="0" applyNumberFormat="1" applyFont="1" applyFill="1" applyBorder="1" applyAlignment="1">
      <alignment horizontal="center" vertical="center"/>
    </xf>
    <xf numFmtId="164" fontId="2" fillId="12" borderId="1" xfId="0" applyNumberFormat="1" applyFont="1" applyFill="1" applyBorder="1" applyAlignment="1">
      <alignment horizontal="center" vertical="center"/>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10" fontId="26" fillId="3" borderId="8" xfId="0" applyNumberFormat="1" applyFont="1" applyFill="1" applyBorder="1" applyAlignment="1">
      <alignment horizontal="center" vertical="center"/>
    </xf>
    <xf numFmtId="10" fontId="26" fillId="3" borderId="9" xfId="0" applyNumberFormat="1" applyFont="1" applyFill="1" applyBorder="1" applyAlignment="1">
      <alignment horizontal="center" vertical="center"/>
    </xf>
    <xf numFmtId="10" fontId="26" fillId="3" borderId="10" xfId="0" applyNumberFormat="1"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xf>
    <xf numFmtId="0" fontId="34" fillId="4" borderId="0" xfId="3" applyFont="1" applyFill="1" applyBorder="1" applyAlignment="1">
      <alignment horizontal="center" vertical="center"/>
    </xf>
  </cellXfs>
  <cellStyles count="5">
    <cellStyle name="Hyperlink" xfId="3" builtinId="8"/>
    <cellStyle name="Normal" xfId="0" builtinId="0"/>
    <cellStyle name="Normal 2" xfId="1" xr:uid="{46108664-CBF2-3D44-BA2F-E26405ED3475}"/>
    <cellStyle name="Normal 2 2" xfId="4" xr:uid="{DA18E1DF-BBC4-4C7F-BE11-4A3459AC741E}"/>
    <cellStyle name="Percent" xfId="2" builtinId="5"/>
  </cellStyles>
  <dxfs count="21">
    <dxf>
      <fill>
        <patternFill>
          <bgColor theme="5" tint="0.59996337778862885"/>
        </patternFill>
      </fill>
    </dxf>
    <dxf>
      <fill>
        <patternFill>
          <bgColor rgb="FFFFFF99"/>
        </patternFill>
      </fill>
    </dxf>
    <dxf>
      <fill>
        <patternFill>
          <bgColor theme="9" tint="0.79998168889431442"/>
        </patternFill>
      </fill>
    </dxf>
    <dxf>
      <font>
        <b/>
        <i val="0"/>
        <color theme="9"/>
      </font>
    </dxf>
    <dxf>
      <font>
        <b/>
        <i val="0"/>
        <color rgb="FFC00000"/>
      </font>
    </dxf>
    <dxf>
      <font>
        <b/>
        <i val="0"/>
        <color theme="8" tint="-0.24994659260841701"/>
      </font>
    </dxf>
    <dxf>
      <font>
        <b/>
        <i val="0"/>
        <color theme="7"/>
      </font>
    </dxf>
    <dxf>
      <font>
        <b/>
        <i val="0"/>
        <color theme="0" tint="-0.499984740745262"/>
      </font>
    </dxf>
    <dxf>
      <font>
        <b/>
        <i val="0"/>
        <color theme="9"/>
      </font>
    </dxf>
    <dxf>
      <font>
        <b/>
        <i val="0"/>
        <color rgb="FFC00000"/>
      </font>
    </dxf>
    <dxf>
      <font>
        <b/>
        <i val="0"/>
        <color theme="8" tint="-0.24994659260841701"/>
      </font>
    </dxf>
    <dxf>
      <font>
        <b/>
        <i val="0"/>
        <color theme="7"/>
      </font>
    </dxf>
    <dxf>
      <font>
        <b/>
        <i val="0"/>
        <color theme="0" tint="-0.499984740745262"/>
      </font>
    </dxf>
    <dxf>
      <font>
        <b/>
        <i val="0"/>
        <color theme="9"/>
      </font>
    </dxf>
    <dxf>
      <font>
        <b/>
        <i val="0"/>
        <color rgb="FFC00000"/>
      </font>
    </dxf>
    <dxf>
      <font>
        <b/>
        <i val="0"/>
        <color theme="8" tint="-0.24994659260841701"/>
      </font>
    </dxf>
    <dxf>
      <font>
        <b/>
        <i val="0"/>
        <color theme="7"/>
      </font>
    </dxf>
    <dxf>
      <font>
        <b/>
        <i val="0"/>
        <color theme="0" tint="-0.499984740745262"/>
      </font>
    </dxf>
    <dxf>
      <fill>
        <patternFill>
          <bgColor theme="5" tint="0.59996337778862885"/>
        </patternFill>
      </fill>
    </dxf>
    <dxf>
      <fill>
        <patternFill>
          <bgColor rgb="FFFFFF99"/>
        </patternFill>
      </fill>
    </dxf>
    <dxf>
      <fill>
        <patternFill>
          <bgColor theme="9" tint="0.79998168889431442"/>
        </patternFill>
      </fill>
    </dxf>
  </dxfs>
  <tableStyles count="0" defaultTableStyle="TableStyleMedium9" defaultPivotStyle="PivotStyleMedium4"/>
  <colors>
    <mruColors>
      <color rgb="FFFFFF99"/>
      <color rgb="FFEAEEF3"/>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Numeric Goal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'OKR Report Dashboard'!$C$11</c:f>
              <c:strCache>
                <c:ptCount val="1"/>
                <c:pt idx="0">
                  <c:v>Numeric Goal</c:v>
                </c:pt>
              </c:strCache>
            </c:strRef>
          </c:tx>
          <c:spPr>
            <a:ln w="19050" cap="rnd">
              <a:solidFill>
                <a:srgbClr val="00B050"/>
              </a:solidFill>
              <a:round/>
            </a:ln>
            <a:effectLst>
              <a:outerShdw blurRad="50800" dist="38100" dir="8100000" algn="tr" rotWithShape="0">
                <a:schemeClr val="bg1">
                  <a:lumMod val="75000"/>
                  <a:alpha val="40000"/>
                </a:schemeClr>
              </a:outerShdw>
            </a:effectLst>
          </c:spPr>
          <c:marker>
            <c:symbol val="circle"/>
            <c:size val="9"/>
            <c:spPr>
              <a:solidFill>
                <a:srgbClr val="92D050"/>
              </a:solidFill>
              <a:ln w="3175">
                <a:solidFill>
                  <a:srgbClr val="00B050"/>
                </a:solidFill>
              </a:ln>
              <a:effectLst>
                <a:outerShdw blurRad="50800" dist="38100" dir="8100000" algn="tr" rotWithShape="0">
                  <a:schemeClr val="bg1">
                    <a:lumMod val="75000"/>
                    <a:alpha val="40000"/>
                  </a:schemeClr>
                </a:outerShdw>
              </a:effectLst>
            </c:spPr>
          </c:marker>
          <c:cat>
            <c:strRef>
              <c:f>('OKR Report Dashboard'!$B$12:$B$15,'OKR Report Dashboard'!$B$18:$B$21,'OKR Report Dashboard'!$B$24:$B$27,'OKR Report Dashboard'!$B$30:$B$33,'OKR Report Dashboard'!$B$36:$B$39,'OKR Report Dashboard'!$B$42:$B$45)</c:f>
              <c:strCache>
                <c:ptCount val="24"/>
                <c:pt idx="0">
                  <c:v>2026 Q1</c:v>
                </c:pt>
                <c:pt idx="1">
                  <c:v>2026 Q2</c:v>
                </c:pt>
                <c:pt idx="2">
                  <c:v>2026 Q3</c:v>
                </c:pt>
                <c:pt idx="3">
                  <c:v>2026 Q4</c:v>
                </c:pt>
                <c:pt idx="4">
                  <c:v>2027 Q1</c:v>
                </c:pt>
                <c:pt idx="5">
                  <c:v>2027 Q2</c:v>
                </c:pt>
                <c:pt idx="6">
                  <c:v>2027 Q3</c:v>
                </c:pt>
                <c:pt idx="7">
                  <c:v>2027 Q4</c:v>
                </c:pt>
                <c:pt idx="8">
                  <c:v>2028 Q1</c:v>
                </c:pt>
                <c:pt idx="9">
                  <c:v>2028 Q2</c:v>
                </c:pt>
                <c:pt idx="10">
                  <c:v>2028 Q3</c:v>
                </c:pt>
                <c:pt idx="11">
                  <c:v>2028 Q4</c:v>
                </c:pt>
                <c:pt idx="12">
                  <c:v>2029 Q1</c:v>
                </c:pt>
                <c:pt idx="13">
                  <c:v>2029 Q2</c:v>
                </c:pt>
                <c:pt idx="14">
                  <c:v>2029 Q3</c:v>
                </c:pt>
                <c:pt idx="15">
                  <c:v>2029 Q4</c:v>
                </c:pt>
                <c:pt idx="16">
                  <c:v>2030 Q1</c:v>
                </c:pt>
                <c:pt idx="17">
                  <c:v>2030 Q2</c:v>
                </c:pt>
                <c:pt idx="18">
                  <c:v>2030 Q3</c:v>
                </c:pt>
                <c:pt idx="19">
                  <c:v>2030 Q4</c:v>
                </c:pt>
                <c:pt idx="20">
                  <c:v>2031 Q1</c:v>
                </c:pt>
                <c:pt idx="21">
                  <c:v>2031 Q2</c:v>
                </c:pt>
                <c:pt idx="22">
                  <c:v>2031 Q3</c:v>
                </c:pt>
                <c:pt idx="23">
                  <c:v>2031 Q4</c:v>
                </c:pt>
              </c:strCache>
            </c:strRef>
          </c:cat>
          <c:val>
            <c:numRef>
              <c:f>('OKR Report Dashboard'!$C$12:$C$15,'OKR Report Dashboard'!$C$18:$C$21,'OKR Report Dashboard'!$C$24:$C$27,'OKR Report Dashboard'!$C$30:$C$33,'OKR Report Dashboard'!$C$36:$C$39,'OKR Report Dashboard'!$C$42:$C$45)</c:f>
              <c:numCache>
                <c:formatCode>General</c:formatCode>
                <c:ptCount val="24"/>
                <c:pt idx="0">
                  <c:v>3</c:v>
                </c:pt>
                <c:pt idx="1">
                  <c:v>5</c:v>
                </c:pt>
                <c:pt idx="2">
                  <c:v>8</c:v>
                </c:pt>
                <c:pt idx="3">
                  <c:v>18</c:v>
                </c:pt>
                <c:pt idx="4">
                  <c:v>10</c:v>
                </c:pt>
                <c:pt idx="5">
                  <c:v>10</c:v>
                </c:pt>
                <c:pt idx="6">
                  <c:v>3</c:v>
                </c:pt>
                <c:pt idx="7">
                  <c:v>4</c:v>
                </c:pt>
                <c:pt idx="8">
                  <c:v>3</c:v>
                </c:pt>
                <c:pt idx="9">
                  <c:v>8</c:v>
                </c:pt>
                <c:pt idx="10">
                  <c:v>18</c:v>
                </c:pt>
                <c:pt idx="11">
                  <c:v>10</c:v>
                </c:pt>
                <c:pt idx="12">
                  <c:v>10</c:v>
                </c:pt>
                <c:pt idx="13">
                  <c:v>3</c:v>
                </c:pt>
                <c:pt idx="14">
                  <c:v>4</c:v>
                </c:pt>
                <c:pt idx="15">
                  <c:v>3</c:v>
                </c:pt>
                <c:pt idx="16">
                  <c:v>5</c:v>
                </c:pt>
                <c:pt idx="17">
                  <c:v>8</c:v>
                </c:pt>
                <c:pt idx="18">
                  <c:v>18</c:v>
                </c:pt>
                <c:pt idx="19">
                  <c:v>10</c:v>
                </c:pt>
                <c:pt idx="20">
                  <c:v>10</c:v>
                </c:pt>
                <c:pt idx="21">
                  <c:v>3</c:v>
                </c:pt>
                <c:pt idx="22">
                  <c:v>4</c:v>
                </c:pt>
                <c:pt idx="23">
                  <c:v>0</c:v>
                </c:pt>
              </c:numCache>
            </c:numRef>
          </c:val>
          <c:smooth val="0"/>
          <c:extLst>
            <c:ext xmlns:c16="http://schemas.microsoft.com/office/drawing/2014/chart" uri="{C3380CC4-5D6E-409C-BE32-E72D297353CC}">
              <c16:uniqueId val="{00000000-EDB6-9249-8748-87878D04E57A}"/>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Achieve to Date by Quarter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'OKR Report Dashboard'!$D$11</c:f>
              <c:strCache>
                <c:ptCount val="1"/>
                <c:pt idx="0">
                  <c:v>Achieved to Date</c:v>
                </c:pt>
              </c:strCache>
            </c:strRef>
          </c:tx>
          <c:spPr>
            <a:ln w="19050" cap="rnd">
              <a:solidFill>
                <a:srgbClr val="0070C0"/>
              </a:solidFill>
              <a:round/>
            </a:ln>
            <a:effectLst>
              <a:outerShdw blurRad="50800" dist="38100" dir="8100000" algn="tr" rotWithShape="0">
                <a:schemeClr val="bg1">
                  <a:lumMod val="75000"/>
                  <a:alpha val="40000"/>
                </a:schemeClr>
              </a:outerShdw>
            </a:effectLst>
          </c:spPr>
          <c:marker>
            <c:symbol val="circle"/>
            <c:size val="9"/>
            <c:spPr>
              <a:solidFill>
                <a:srgbClr val="00B0F0"/>
              </a:solidFill>
              <a:ln w="3175">
                <a:solidFill>
                  <a:srgbClr val="0070C0"/>
                </a:solidFill>
              </a:ln>
              <a:effectLst>
                <a:outerShdw blurRad="50800" dist="38100" dir="8100000" algn="tr" rotWithShape="0">
                  <a:schemeClr val="bg1">
                    <a:lumMod val="75000"/>
                    <a:alpha val="40000"/>
                  </a:schemeClr>
                </a:outerShdw>
              </a:effectLst>
            </c:spPr>
          </c:marker>
          <c:cat>
            <c:strRef>
              <c:f>('OKR Report Dashboard'!$B$12:$B$15,'OKR Report Dashboard'!$B$18:$B$21,'OKR Report Dashboard'!$B$24:$B$27,'OKR Report Dashboard'!$B$30:$B$33,'OKR Report Dashboard'!$B$36:$B$39,'OKR Report Dashboard'!$B$42:$B$45)</c:f>
              <c:strCache>
                <c:ptCount val="24"/>
                <c:pt idx="0">
                  <c:v>2026 Q1</c:v>
                </c:pt>
                <c:pt idx="1">
                  <c:v>2026 Q2</c:v>
                </c:pt>
                <c:pt idx="2">
                  <c:v>2026 Q3</c:v>
                </c:pt>
                <c:pt idx="3">
                  <c:v>2026 Q4</c:v>
                </c:pt>
                <c:pt idx="4">
                  <c:v>2027 Q1</c:v>
                </c:pt>
                <c:pt idx="5">
                  <c:v>2027 Q2</c:v>
                </c:pt>
                <c:pt idx="6">
                  <c:v>2027 Q3</c:v>
                </c:pt>
                <c:pt idx="7">
                  <c:v>2027 Q4</c:v>
                </c:pt>
                <c:pt idx="8">
                  <c:v>2028 Q1</c:v>
                </c:pt>
                <c:pt idx="9">
                  <c:v>2028 Q2</c:v>
                </c:pt>
                <c:pt idx="10">
                  <c:v>2028 Q3</c:v>
                </c:pt>
                <c:pt idx="11">
                  <c:v>2028 Q4</c:v>
                </c:pt>
                <c:pt idx="12">
                  <c:v>2029 Q1</c:v>
                </c:pt>
                <c:pt idx="13">
                  <c:v>2029 Q2</c:v>
                </c:pt>
                <c:pt idx="14">
                  <c:v>2029 Q3</c:v>
                </c:pt>
                <c:pt idx="15">
                  <c:v>2029 Q4</c:v>
                </c:pt>
                <c:pt idx="16">
                  <c:v>2030 Q1</c:v>
                </c:pt>
                <c:pt idx="17">
                  <c:v>2030 Q2</c:v>
                </c:pt>
                <c:pt idx="18">
                  <c:v>2030 Q3</c:v>
                </c:pt>
                <c:pt idx="19">
                  <c:v>2030 Q4</c:v>
                </c:pt>
                <c:pt idx="20">
                  <c:v>2031 Q1</c:v>
                </c:pt>
                <c:pt idx="21">
                  <c:v>2031 Q2</c:v>
                </c:pt>
                <c:pt idx="22">
                  <c:v>2031 Q3</c:v>
                </c:pt>
                <c:pt idx="23">
                  <c:v>2031 Q4</c:v>
                </c:pt>
              </c:strCache>
            </c:strRef>
          </c:cat>
          <c:val>
            <c:numRef>
              <c:f>('OKR Report Dashboard'!$D$12:$D$15,'OKR Report Dashboard'!$D$18:$D$21,'OKR Report Dashboard'!$D$24:$D$27,'OKR Report Dashboard'!$D$30:$D$33,'OKR Report Dashboard'!$D$36:$D$39,'OKR Report Dashboard'!$D$42:$D$45)</c:f>
              <c:numCache>
                <c:formatCode>General</c:formatCode>
                <c:ptCount val="24"/>
                <c:pt idx="0">
                  <c:v>2</c:v>
                </c:pt>
                <c:pt idx="1">
                  <c:v>3</c:v>
                </c:pt>
                <c:pt idx="2">
                  <c:v>2</c:v>
                </c:pt>
                <c:pt idx="3">
                  <c:v>8</c:v>
                </c:pt>
                <c:pt idx="4">
                  <c:v>2</c:v>
                </c:pt>
                <c:pt idx="5">
                  <c:v>6</c:v>
                </c:pt>
                <c:pt idx="6">
                  <c:v>2</c:v>
                </c:pt>
                <c:pt idx="7">
                  <c:v>4</c:v>
                </c:pt>
                <c:pt idx="8">
                  <c:v>2</c:v>
                </c:pt>
                <c:pt idx="9">
                  <c:v>2</c:v>
                </c:pt>
                <c:pt idx="10">
                  <c:v>8</c:v>
                </c:pt>
                <c:pt idx="11">
                  <c:v>2</c:v>
                </c:pt>
                <c:pt idx="12">
                  <c:v>6</c:v>
                </c:pt>
                <c:pt idx="13">
                  <c:v>2</c:v>
                </c:pt>
                <c:pt idx="14">
                  <c:v>4</c:v>
                </c:pt>
                <c:pt idx="15">
                  <c:v>2</c:v>
                </c:pt>
                <c:pt idx="16">
                  <c:v>3</c:v>
                </c:pt>
                <c:pt idx="17">
                  <c:v>2</c:v>
                </c:pt>
                <c:pt idx="18">
                  <c:v>8</c:v>
                </c:pt>
                <c:pt idx="19">
                  <c:v>2</c:v>
                </c:pt>
                <c:pt idx="20">
                  <c:v>6</c:v>
                </c:pt>
                <c:pt idx="21">
                  <c:v>2</c:v>
                </c:pt>
                <c:pt idx="22">
                  <c:v>4</c:v>
                </c:pt>
                <c:pt idx="23">
                  <c:v>0</c:v>
                </c:pt>
              </c:numCache>
            </c:numRef>
          </c:val>
          <c:smooth val="0"/>
          <c:extLst>
            <c:ext xmlns:c16="http://schemas.microsoft.com/office/drawing/2014/chart" uri="{C3380CC4-5D6E-409C-BE32-E72D297353CC}">
              <c16:uniqueId val="{00000000-79E8-C74F-AAB2-F99F6616057B}"/>
            </c:ext>
          </c:extLst>
        </c:ser>
        <c:dLbls>
          <c:showLegendKey val="0"/>
          <c:showVal val="0"/>
          <c:showCatName val="0"/>
          <c:showSerName val="0"/>
          <c:showPercent val="0"/>
          <c:showBubbleSize val="0"/>
        </c:dLbls>
        <c:marker val="1"/>
        <c:smooth val="0"/>
        <c:axId val="490367520"/>
        <c:axId val="490374672"/>
      </c:lineChart>
      <c:catAx>
        <c:axId val="490367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74672"/>
        <c:crosses val="autoZero"/>
        <c:auto val="1"/>
        <c:lblAlgn val="ctr"/>
        <c:lblOffset val="100"/>
        <c:noMultiLvlLbl val="0"/>
      </c:catAx>
      <c:valAx>
        <c:axId val="4903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367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Progress</a:t>
            </a:r>
            <a:r>
              <a:rPr lang="en-US" baseline="0"/>
              <a:t> by Owner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'OKR Report Dashboard'!$G$11</c:f>
              <c:strCache>
                <c:ptCount val="1"/>
                <c:pt idx="0">
                  <c:v>Numeric Goal</c:v>
                </c:pt>
              </c:strCache>
            </c:strRef>
          </c:tx>
          <c:spPr>
            <a:gradFill>
              <a:gsLst>
                <a:gs pos="100000">
                  <a:srgbClr val="92D050"/>
                </a:gs>
                <a:gs pos="33000">
                  <a:srgbClr val="00B050">
                    <a:alpha val="80000"/>
                  </a:srgbClr>
                </a:gs>
              </a:gsLst>
              <a:lin ang="5400000" scaled="1"/>
            </a:gradFill>
            <a:ln>
              <a:noFill/>
            </a:ln>
            <a:effectLst/>
          </c:spPr>
          <c:invertIfNegative val="0"/>
          <c:cat>
            <c:strRef>
              <c:f>'OKR Report Dashboard'!$F$12:$F$35</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'OKR Report Dashboard'!$G$12:$G$35</c:f>
              <c:numCache>
                <c:formatCode>General</c:formatCode>
                <c:ptCount val="24"/>
                <c:pt idx="0">
                  <c:v>50</c:v>
                </c:pt>
                <c:pt idx="1">
                  <c:v>49</c:v>
                </c:pt>
                <c:pt idx="2">
                  <c:v>30</c:v>
                </c:pt>
                <c:pt idx="3">
                  <c:v>54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3C4-3141-B89C-30E1F505AC7F}"/>
            </c:ext>
          </c:extLst>
        </c:ser>
        <c:ser>
          <c:idx val="1"/>
          <c:order val="1"/>
          <c:tx>
            <c:strRef>
              <c:f>'OKR Report Dashboard'!$H$11</c:f>
              <c:strCache>
                <c:ptCount val="1"/>
                <c:pt idx="0">
                  <c:v>Achieved to Date</c:v>
                </c:pt>
              </c:strCache>
            </c:strRef>
          </c:tx>
          <c:spPr>
            <a:gradFill>
              <a:gsLst>
                <a:gs pos="100000">
                  <a:srgbClr val="00B0F0"/>
                </a:gs>
                <a:gs pos="0">
                  <a:srgbClr val="0070C0">
                    <a:alpha val="80000"/>
                  </a:srgbClr>
                </a:gs>
              </a:gsLst>
              <a:lin ang="5400000" scaled="1"/>
            </a:gradFill>
            <a:ln>
              <a:noFill/>
            </a:ln>
            <a:effectLst/>
          </c:spPr>
          <c:invertIfNegative val="0"/>
          <c:cat>
            <c:strRef>
              <c:f>'OKR Report Dashboard'!$F$12:$F$35</c:f>
              <c:strCache>
                <c:ptCount val="24"/>
                <c:pt idx="0">
                  <c:v>Person 1</c:v>
                </c:pt>
                <c:pt idx="1">
                  <c:v>Person 2</c:v>
                </c:pt>
                <c:pt idx="2">
                  <c:v>Person 3</c:v>
                </c:pt>
                <c:pt idx="3">
                  <c:v>Person 4</c:v>
                </c:pt>
                <c:pt idx="4">
                  <c:v>Person 5</c:v>
                </c:pt>
                <c:pt idx="5">
                  <c:v>Person 6</c:v>
                </c:pt>
                <c:pt idx="6">
                  <c:v>Person 7</c:v>
                </c:pt>
                <c:pt idx="7">
                  <c:v>Person 8</c:v>
                </c:pt>
                <c:pt idx="8">
                  <c:v>Person 9</c:v>
                </c:pt>
                <c:pt idx="9">
                  <c:v>Person 10</c:v>
                </c:pt>
                <c:pt idx="10">
                  <c:v>Person 11</c:v>
                </c:pt>
                <c:pt idx="11">
                  <c:v>Person 12</c:v>
                </c:pt>
                <c:pt idx="12">
                  <c:v>Person 13</c:v>
                </c:pt>
                <c:pt idx="13">
                  <c:v>Person 14</c:v>
                </c:pt>
                <c:pt idx="14">
                  <c:v>Person 15</c:v>
                </c:pt>
                <c:pt idx="15">
                  <c:v>Person 16</c:v>
                </c:pt>
                <c:pt idx="16">
                  <c:v>Person 17</c:v>
                </c:pt>
                <c:pt idx="17">
                  <c:v>Person 18</c:v>
                </c:pt>
                <c:pt idx="18">
                  <c:v>Person 19</c:v>
                </c:pt>
                <c:pt idx="19">
                  <c:v>Person 20</c:v>
                </c:pt>
                <c:pt idx="20">
                  <c:v>Person 21</c:v>
                </c:pt>
                <c:pt idx="21">
                  <c:v>Person 22</c:v>
                </c:pt>
                <c:pt idx="22">
                  <c:v>Person 23</c:v>
                </c:pt>
                <c:pt idx="23">
                  <c:v>Person 24</c:v>
                </c:pt>
              </c:strCache>
            </c:strRef>
          </c:cat>
          <c:val>
            <c:numRef>
              <c:f>'OKR Report Dashboard'!$H$12:$H$35</c:f>
              <c:numCache>
                <c:formatCode>General</c:formatCode>
                <c:ptCount val="24"/>
                <c:pt idx="0">
                  <c:v>20</c:v>
                </c:pt>
                <c:pt idx="1">
                  <c:v>27</c:v>
                </c:pt>
                <c:pt idx="2">
                  <c:v>10</c:v>
                </c:pt>
                <c:pt idx="3">
                  <c:v>30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13C4-3141-B89C-30E1F505AC7F}"/>
            </c:ext>
          </c:extLst>
        </c:ser>
        <c:dLbls>
          <c:showLegendKey val="0"/>
          <c:showVal val="0"/>
          <c:showCatName val="0"/>
          <c:showSerName val="0"/>
          <c:showPercent val="0"/>
          <c:showBubbleSize val="0"/>
        </c:dLbls>
        <c:gapWidth val="100"/>
        <c:axId val="528684688"/>
        <c:axId val="489191280"/>
      </c:barChart>
      <c:catAx>
        <c:axId val="52868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89191280"/>
        <c:crosses val="autoZero"/>
        <c:auto val="1"/>
        <c:lblAlgn val="ctr"/>
        <c:lblOffset val="100"/>
        <c:noMultiLvlLbl val="0"/>
      </c:catAx>
      <c:valAx>
        <c:axId val="489191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52868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Average Quarterly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18-A123-7C4E-8483-FD83CCA08E73}"/>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176-6147-8FD7-901F3F28635E}"/>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176-6147-8FD7-901F3F28635E}"/>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176-6147-8FD7-901F3F28635E}"/>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176-6147-8FD7-901F3F28635E}"/>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176-6147-8FD7-901F3F28635E}"/>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176-6147-8FD7-901F3F28635E}"/>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176-6147-8FD7-901F3F28635E}"/>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176-6147-8FD7-901F3F28635E}"/>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176-6147-8FD7-901F3F28635E}"/>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176-6147-8FD7-901F3F28635E}"/>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176-6147-8FD7-901F3F28635E}"/>
              </c:ext>
            </c:extLst>
          </c:dPt>
          <c:dPt>
            <c:idx val="12"/>
            <c:invertIfNegative val="0"/>
            <c:bubble3D val="0"/>
            <c:spPr>
              <a:solidFill>
                <a:schemeClr val="accent1">
                  <a:lumMod val="80000"/>
                  <a:lumOff val="20000"/>
                </a:schemeClr>
              </a:solidFill>
              <a:ln>
                <a:noFill/>
              </a:ln>
              <a:effectLst/>
            </c:spPr>
            <c:extLst>
              <c:ext xmlns:c16="http://schemas.microsoft.com/office/drawing/2014/chart" uri="{C3380CC4-5D6E-409C-BE32-E72D297353CC}">
                <c16:uniqueId val="{00000019-F176-6147-8FD7-901F3F28635E}"/>
              </c:ext>
            </c:extLst>
          </c:dPt>
          <c:dPt>
            <c:idx val="13"/>
            <c:invertIfNegative val="0"/>
            <c:bubble3D val="0"/>
            <c:spPr>
              <a:solidFill>
                <a:schemeClr val="accent2">
                  <a:lumMod val="80000"/>
                  <a:lumOff val="20000"/>
                </a:schemeClr>
              </a:solidFill>
              <a:ln>
                <a:noFill/>
              </a:ln>
              <a:effectLst/>
            </c:spPr>
            <c:extLst>
              <c:ext xmlns:c16="http://schemas.microsoft.com/office/drawing/2014/chart" uri="{C3380CC4-5D6E-409C-BE32-E72D297353CC}">
                <c16:uniqueId val="{0000001B-F176-6147-8FD7-901F3F28635E}"/>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1D-F176-6147-8FD7-901F3F28635E}"/>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F176-6147-8FD7-901F3F28635E}"/>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F176-6147-8FD7-901F3F28635E}"/>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F176-6147-8FD7-901F3F28635E}"/>
              </c:ext>
            </c:extLst>
          </c:dPt>
          <c:dPt>
            <c:idx val="18"/>
            <c:invertIfNegative val="0"/>
            <c:bubble3D val="0"/>
            <c:spPr>
              <a:solidFill>
                <a:schemeClr val="accent1">
                  <a:lumMod val="80000"/>
                </a:schemeClr>
              </a:solidFill>
              <a:ln>
                <a:noFill/>
              </a:ln>
              <a:effectLst/>
            </c:spPr>
            <c:extLst>
              <c:ext xmlns:c16="http://schemas.microsoft.com/office/drawing/2014/chart" uri="{C3380CC4-5D6E-409C-BE32-E72D297353CC}">
                <c16:uniqueId val="{00000025-F176-6147-8FD7-901F3F28635E}"/>
              </c:ext>
            </c:extLst>
          </c:dPt>
          <c:dPt>
            <c:idx val="19"/>
            <c:invertIfNegative val="0"/>
            <c:bubble3D val="0"/>
            <c:spPr>
              <a:solidFill>
                <a:schemeClr val="accent2">
                  <a:lumMod val="80000"/>
                </a:schemeClr>
              </a:solidFill>
              <a:ln>
                <a:noFill/>
              </a:ln>
              <a:effectLst/>
            </c:spPr>
            <c:extLst>
              <c:ext xmlns:c16="http://schemas.microsoft.com/office/drawing/2014/chart" uri="{C3380CC4-5D6E-409C-BE32-E72D297353CC}">
                <c16:uniqueId val="{00000027-F176-6147-8FD7-901F3F28635E}"/>
              </c:ext>
            </c:extLst>
          </c:dPt>
          <c:dPt>
            <c:idx val="20"/>
            <c:invertIfNegative val="0"/>
            <c:bubble3D val="0"/>
            <c:spPr>
              <a:solidFill>
                <a:schemeClr val="accent3">
                  <a:lumMod val="80000"/>
                </a:schemeClr>
              </a:solidFill>
              <a:ln>
                <a:noFill/>
              </a:ln>
              <a:effectLst/>
            </c:spPr>
            <c:extLst>
              <c:ext xmlns:c16="http://schemas.microsoft.com/office/drawing/2014/chart" uri="{C3380CC4-5D6E-409C-BE32-E72D297353CC}">
                <c16:uniqueId val="{00000029-F176-6147-8FD7-901F3F28635E}"/>
              </c:ext>
            </c:extLst>
          </c:dPt>
          <c:dPt>
            <c:idx val="21"/>
            <c:invertIfNegative val="0"/>
            <c:bubble3D val="0"/>
            <c:spPr>
              <a:solidFill>
                <a:schemeClr val="accent4">
                  <a:lumMod val="80000"/>
                </a:schemeClr>
              </a:solidFill>
              <a:ln>
                <a:noFill/>
              </a:ln>
              <a:effectLst/>
            </c:spPr>
            <c:extLst>
              <c:ext xmlns:c16="http://schemas.microsoft.com/office/drawing/2014/chart" uri="{C3380CC4-5D6E-409C-BE32-E72D297353CC}">
                <c16:uniqueId val="{0000002B-F176-6147-8FD7-901F3F28635E}"/>
              </c:ext>
            </c:extLst>
          </c:dPt>
          <c:dPt>
            <c:idx val="22"/>
            <c:invertIfNegative val="0"/>
            <c:bubble3D val="0"/>
            <c:spPr>
              <a:solidFill>
                <a:schemeClr val="accent5">
                  <a:lumMod val="80000"/>
                </a:schemeClr>
              </a:solidFill>
              <a:ln>
                <a:noFill/>
              </a:ln>
              <a:effectLst/>
            </c:spPr>
            <c:extLst>
              <c:ext xmlns:c16="http://schemas.microsoft.com/office/drawing/2014/chart" uri="{C3380CC4-5D6E-409C-BE32-E72D297353CC}">
                <c16:uniqueId val="{0000002D-F176-6147-8FD7-901F3F28635E}"/>
              </c:ext>
            </c:extLst>
          </c:dPt>
          <c:dPt>
            <c:idx val="23"/>
            <c:invertIfNegative val="0"/>
            <c:bubble3D val="0"/>
            <c:spPr>
              <a:solidFill>
                <a:schemeClr val="accent6">
                  <a:lumMod val="80000"/>
                </a:schemeClr>
              </a:solidFill>
              <a:ln>
                <a:noFill/>
              </a:ln>
              <a:effectLst/>
            </c:spPr>
            <c:extLst>
              <c:ext xmlns:c16="http://schemas.microsoft.com/office/drawing/2014/chart" uri="{C3380CC4-5D6E-409C-BE32-E72D297353CC}">
                <c16:uniqueId val="{0000002F-F176-6147-8FD7-901F3F2863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('OKR Report Dashboard'!$J$12:$J$15,'OKR Report Dashboard'!$J$18:$J$21,'OKR Report Dashboard'!$J$24:$J$27,'OKR Report Dashboard'!$J$30:$J$33,'OKR Report Dashboard'!$J$36:$J$39,'OKR Report Dashboard'!$J$42:$J$45)</c:f>
              <c:strCache>
                <c:ptCount val="24"/>
                <c:pt idx="0">
                  <c:v>2026 Q1</c:v>
                </c:pt>
                <c:pt idx="1">
                  <c:v>2026 Q2</c:v>
                </c:pt>
                <c:pt idx="2">
                  <c:v>2026 Q3</c:v>
                </c:pt>
                <c:pt idx="3">
                  <c:v>2026 Q4</c:v>
                </c:pt>
                <c:pt idx="4">
                  <c:v>2027 Q1</c:v>
                </c:pt>
                <c:pt idx="5">
                  <c:v>2027 Q2</c:v>
                </c:pt>
                <c:pt idx="6">
                  <c:v>2027 Q3</c:v>
                </c:pt>
                <c:pt idx="7">
                  <c:v>2027 Q4</c:v>
                </c:pt>
                <c:pt idx="8">
                  <c:v>2028 Q1</c:v>
                </c:pt>
                <c:pt idx="9">
                  <c:v>2028 Q2</c:v>
                </c:pt>
                <c:pt idx="10">
                  <c:v>2028 Q3</c:v>
                </c:pt>
                <c:pt idx="11">
                  <c:v>2028 Q4</c:v>
                </c:pt>
                <c:pt idx="12">
                  <c:v>2029 Q1</c:v>
                </c:pt>
                <c:pt idx="13">
                  <c:v>2029 Q2</c:v>
                </c:pt>
                <c:pt idx="14">
                  <c:v>2029 Q3</c:v>
                </c:pt>
                <c:pt idx="15">
                  <c:v>2029 Q4</c:v>
                </c:pt>
                <c:pt idx="16">
                  <c:v>2030 Q1</c:v>
                </c:pt>
                <c:pt idx="17">
                  <c:v>2030 Q2</c:v>
                </c:pt>
                <c:pt idx="18">
                  <c:v>2030 Q3</c:v>
                </c:pt>
                <c:pt idx="19">
                  <c:v>2030 Q4</c:v>
                </c:pt>
                <c:pt idx="20">
                  <c:v>2031 Q1</c:v>
                </c:pt>
                <c:pt idx="21">
                  <c:v>2031 Q2</c:v>
                </c:pt>
                <c:pt idx="22">
                  <c:v>2031 Q3</c:v>
                </c:pt>
                <c:pt idx="23">
                  <c:v>2031 Q4</c:v>
                </c:pt>
              </c:strCache>
            </c:strRef>
          </c:cat>
          <c:val>
            <c:numRef>
              <c:f>('OKR Report Dashboard'!$K$12:$K$15,'OKR Report Dashboard'!$K$18:$K$21,'OKR Report Dashboard'!$K$24:$K$27,'OKR Report Dashboard'!$K$30:$K$33,'OKR Report Dashboard'!$K$36:$K$39,'OKR Report Dashboard'!$K$42:$K$45)</c:f>
              <c:numCache>
                <c:formatCode>0.00%</c:formatCode>
                <c:ptCount val="24"/>
                <c:pt idx="0">
                  <c:v>0.66666666666666663</c:v>
                </c:pt>
                <c:pt idx="1">
                  <c:v>0.6</c:v>
                </c:pt>
                <c:pt idx="2">
                  <c:v>0.25</c:v>
                </c:pt>
                <c:pt idx="3">
                  <c:v>0.44444444444444442</c:v>
                </c:pt>
                <c:pt idx="4">
                  <c:v>0.2</c:v>
                </c:pt>
                <c:pt idx="5">
                  <c:v>0.6</c:v>
                </c:pt>
                <c:pt idx="6">
                  <c:v>0.66666666666666663</c:v>
                </c:pt>
                <c:pt idx="7">
                  <c:v>1</c:v>
                </c:pt>
                <c:pt idx="8">
                  <c:v>0.66666666666666663</c:v>
                </c:pt>
                <c:pt idx="9">
                  <c:v>0.25</c:v>
                </c:pt>
                <c:pt idx="10">
                  <c:v>0.44444444444444442</c:v>
                </c:pt>
                <c:pt idx="11">
                  <c:v>0.2</c:v>
                </c:pt>
                <c:pt idx="12">
                  <c:v>0.6</c:v>
                </c:pt>
                <c:pt idx="13">
                  <c:v>0.66666666666666663</c:v>
                </c:pt>
                <c:pt idx="14">
                  <c:v>1</c:v>
                </c:pt>
                <c:pt idx="15">
                  <c:v>0.66666666666666663</c:v>
                </c:pt>
                <c:pt idx="16">
                  <c:v>0.6</c:v>
                </c:pt>
                <c:pt idx="17">
                  <c:v>0.25</c:v>
                </c:pt>
                <c:pt idx="18">
                  <c:v>0.44444444444444442</c:v>
                </c:pt>
                <c:pt idx="19">
                  <c:v>0.2</c:v>
                </c:pt>
                <c:pt idx="20">
                  <c:v>0.6</c:v>
                </c:pt>
                <c:pt idx="21">
                  <c:v>0.66666666666666663</c:v>
                </c:pt>
                <c:pt idx="22">
                  <c:v>1</c:v>
                </c:pt>
                <c:pt idx="23">
                  <c:v>0</c:v>
                </c:pt>
              </c:numCache>
            </c:numRef>
          </c:val>
          <c:extLst>
            <c:ext xmlns:c16="http://schemas.microsoft.com/office/drawing/2014/chart" uri="{C3380CC4-5D6E-409C-BE32-E72D297353CC}">
              <c16:uniqueId val="{00000000-A123-7C4E-8483-FD83CCA08E73}"/>
            </c:ext>
          </c:extLst>
        </c:ser>
        <c:dLbls>
          <c:showLegendKey val="0"/>
          <c:showVal val="0"/>
          <c:showCatName val="0"/>
          <c:showSerName val="0"/>
          <c:showPercent val="0"/>
          <c:showBubbleSize val="0"/>
        </c:dLbls>
        <c:gapWidth val="35"/>
        <c:axId val="490281440"/>
        <c:axId val="494618096"/>
      </c:barChart>
      <c:catAx>
        <c:axId val="4902814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4618096"/>
        <c:crosses val="autoZero"/>
        <c:auto val="1"/>
        <c:lblAlgn val="ctr"/>
        <c:lblOffset val="100"/>
        <c:noMultiLvlLbl val="0"/>
      </c:catAx>
      <c:valAx>
        <c:axId val="4946180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4902814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Century Gothic" panose="020B0502020202020204" pitchFamily="34" charset="0"/>
              </a:rPr>
              <a:t>OKRs</a:t>
            </a:r>
            <a:r>
              <a:rPr lang="en-US" baseline="0"/>
              <a:t> by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'OKR Report Dashboard'!$C$49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58-4775-B708-0AD8F81DF5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7E58-4775-B708-0AD8F81DF5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D8-4509-971B-793E234AE0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7E58-4775-B708-0AD8F81DF5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D8-4509-971B-793E234AE0B5}"/>
              </c:ext>
            </c:extLst>
          </c:dPt>
          <c:dLbls>
            <c:dLbl>
              <c:idx val="0"/>
              <c:layout>
                <c:manualLayout>
                  <c:x val="2.0259095177666341E-2"/>
                  <c:y val="-2.28579760863224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58-4775-B708-0AD8F81DF5A4}"/>
                </c:ext>
              </c:extLst>
            </c:dLbl>
            <c:dLbl>
              <c:idx val="1"/>
              <c:layout>
                <c:manualLayout>
                  <c:x val="8.6343945047800685E-3"/>
                  <c:y val="9.200933216681249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58-4775-B708-0AD8F81DF5A4}"/>
                </c:ext>
              </c:extLst>
            </c:dLbl>
            <c:dLbl>
              <c:idx val="3"/>
              <c:layout>
                <c:manualLayout>
                  <c:x val="-6.7338492739060073E-3"/>
                  <c:y val="2.734361329833768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58-4775-B708-0AD8F81DF5A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'OKR Report Dashboard'!$B$50:$B$54</c:f>
              <c:strCache>
                <c:ptCount val="5"/>
                <c:pt idx="0">
                  <c:v>On Track</c:v>
                </c:pt>
                <c:pt idx="1">
                  <c:v>At Risk</c:v>
                </c:pt>
                <c:pt idx="2">
                  <c:v>Off Track</c:v>
                </c:pt>
                <c:pt idx="3">
                  <c:v>Complete</c:v>
                </c:pt>
                <c:pt idx="4">
                  <c:v>Not Started</c:v>
                </c:pt>
              </c:strCache>
            </c:strRef>
          </c:cat>
          <c:val>
            <c:numRef>
              <c:f>'OKR Report Dashboard'!$C$50:$C$54</c:f>
              <c:numCache>
                <c:formatCode>General</c:formatCode>
                <c:ptCount val="5"/>
                <c:pt idx="0">
                  <c:v>18</c:v>
                </c:pt>
                <c:pt idx="1">
                  <c:v>2</c:v>
                </c:pt>
                <c:pt idx="2">
                  <c:v>1</c:v>
                </c:pt>
                <c:pt idx="3">
                  <c:v>4</c:v>
                </c:pt>
                <c:pt idx="4">
                  <c:v>0</c:v>
                </c:pt>
              </c:numCache>
            </c:numRef>
          </c:val>
          <c:extLst>
            <c:ext xmlns:c16="http://schemas.microsoft.com/office/drawing/2014/chart" uri="{C3380CC4-5D6E-409C-BE32-E72D297353CC}">
              <c16:uniqueId val="{00000000-7E58-4775-B708-0AD8F81DF5A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33367</xdr:colOff>
      <xdr:row>0</xdr:row>
      <xdr:rowOff>2543175</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rotWithShape="1">
        <a:blip xmlns:r="http://schemas.openxmlformats.org/officeDocument/2006/relationships" r:embed="rId2"/>
        <a:srcRect b="4818"/>
        <a:stretch>
          <a:fillRect/>
        </a:stretch>
      </xdr:blipFill>
      <xdr:spPr>
        <a:xfrm>
          <a:off x="0" y="0"/>
          <a:ext cx="10091767" cy="2543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196850</xdr:colOff>
      <xdr:row>5</xdr:row>
      <xdr:rowOff>95250</xdr:rowOff>
    </xdr:from>
    <xdr:to>
      <xdr:col>12</xdr:col>
      <xdr:colOff>501650</xdr:colOff>
      <xdr:row>5</xdr:row>
      <xdr:rowOff>2514600</xdr:rowOff>
    </xdr:to>
    <xdr:graphicFrame macro="">
      <xdr:nvGraphicFramePr>
        <xdr:cNvPr id="2" name="Chart 1">
          <a:extLst>
            <a:ext uri="{FF2B5EF4-FFF2-40B4-BE49-F238E27FC236}">
              <a16:creationId xmlns:a16="http://schemas.microsoft.com/office/drawing/2014/main" id="{7F2221DC-BFCB-7848-9D5F-978BB60157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196850</xdr:colOff>
      <xdr:row>6</xdr:row>
      <xdr:rowOff>95250</xdr:rowOff>
    </xdr:from>
    <xdr:to>
      <xdr:col>12</xdr:col>
      <xdr:colOff>501650</xdr:colOff>
      <xdr:row>6</xdr:row>
      <xdr:rowOff>2514600</xdr:rowOff>
    </xdr:to>
    <xdr:graphicFrame macro="">
      <xdr:nvGraphicFramePr>
        <xdr:cNvPr id="3" name="Chart 2">
          <a:extLst>
            <a:ext uri="{FF2B5EF4-FFF2-40B4-BE49-F238E27FC236}">
              <a16:creationId xmlns:a16="http://schemas.microsoft.com/office/drawing/2014/main" id="{7B7C944C-332D-8347-A6D8-66BCB0138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196850</xdr:colOff>
      <xdr:row>7</xdr:row>
      <xdr:rowOff>133350</xdr:rowOff>
    </xdr:from>
    <xdr:to>
      <xdr:col>12</xdr:col>
      <xdr:colOff>501650</xdr:colOff>
      <xdr:row>7</xdr:row>
      <xdr:rowOff>2413000</xdr:rowOff>
    </xdr:to>
    <xdr:graphicFrame macro="">
      <xdr:nvGraphicFramePr>
        <xdr:cNvPr id="4" name="Chart 3">
          <a:extLst>
            <a:ext uri="{FF2B5EF4-FFF2-40B4-BE49-F238E27FC236}">
              <a16:creationId xmlns:a16="http://schemas.microsoft.com/office/drawing/2014/main" id="{664459F5-624C-4C44-93B3-DD9855E76E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12700</xdr:colOff>
      <xdr:row>4</xdr:row>
      <xdr:rowOff>368300</xdr:rowOff>
    </xdr:from>
    <xdr:to>
      <xdr:col>14</xdr:col>
      <xdr:colOff>0</xdr:colOff>
      <xdr:row>7</xdr:row>
      <xdr:rowOff>2489200</xdr:rowOff>
    </xdr:to>
    <xdr:graphicFrame macro="">
      <xdr:nvGraphicFramePr>
        <xdr:cNvPr id="6" name="Chart 5">
          <a:extLst>
            <a:ext uri="{FF2B5EF4-FFF2-40B4-BE49-F238E27FC236}">
              <a16:creationId xmlns:a16="http://schemas.microsoft.com/office/drawing/2014/main" id="{F7AECA85-0FEC-F046-BEB8-A1FFCD1B6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828675</xdr:colOff>
      <xdr:row>0</xdr:row>
      <xdr:rowOff>228600</xdr:rowOff>
    </xdr:from>
    <xdr:to>
      <xdr:col>14</xdr:col>
      <xdr:colOff>38100</xdr:colOff>
      <xdr:row>4</xdr:row>
      <xdr:rowOff>285750</xdr:rowOff>
    </xdr:to>
    <xdr:graphicFrame macro="">
      <xdr:nvGraphicFramePr>
        <xdr:cNvPr id="7" name="Chart 6">
          <a:extLst>
            <a:ext uri="{FF2B5EF4-FFF2-40B4-BE49-F238E27FC236}">
              <a16:creationId xmlns:a16="http://schemas.microsoft.com/office/drawing/2014/main" id="{4431F6A0-B89D-ADA9-909A-9A4879FE7F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43"/>
  <sheetViews>
    <sheetView showGridLines="0" tabSelected="1" zoomScaleNormal="100" workbookViewId="0">
      <pane ySplit="1" topLeftCell="A2" activePane="bottomLeft" state="frozen"/>
      <selection pane="bottomLeft" activeCell="B45" sqref="B45"/>
    </sheetView>
  </sheetViews>
  <sheetFormatPr defaultColWidth="11" defaultRowHeight="15.75" x14ac:dyDescent="0.25"/>
  <cols>
    <col min="1" max="1" width="3.625" style="1" customWidth="1"/>
    <col min="2" max="2" width="12.625" customWidth="1"/>
    <col min="3" max="4" width="40.625" customWidth="1"/>
    <col min="5" max="5" width="21.875" customWidth="1"/>
    <col min="6" max="7" width="12.625" customWidth="1"/>
    <col min="8" max="9" width="14.25" customWidth="1"/>
    <col min="10" max="10" width="15.5" customWidth="1"/>
    <col min="11" max="11" width="29.75" customWidth="1"/>
    <col min="12" max="12" width="3.625" customWidth="1"/>
    <col min="13" max="13" width="12.625" customWidth="1"/>
    <col min="14" max="14" width="3.625" customWidth="1"/>
    <col min="15" max="15" width="21.875" customWidth="1"/>
    <col min="16" max="16" width="3.625" customWidth="1"/>
  </cols>
  <sheetData>
    <row r="1" spans="1:15" ht="209.1" customHeight="1" x14ac:dyDescent="0.25">
      <c r="A1"/>
    </row>
    <row r="2" spans="1:15" ht="42" customHeight="1" x14ac:dyDescent="0.3">
      <c r="A2" s="2"/>
      <c r="B2" s="31" t="s">
        <v>45</v>
      </c>
      <c r="C2" s="3"/>
      <c r="D2" s="2"/>
      <c r="E2" s="2"/>
      <c r="F2" s="2"/>
      <c r="G2" s="2"/>
      <c r="H2" s="2"/>
      <c r="I2" s="2"/>
      <c r="J2" s="2"/>
      <c r="K2" s="2"/>
      <c r="O2" s="2"/>
    </row>
    <row r="3" spans="1:15" ht="66.95" customHeight="1" x14ac:dyDescent="0.3">
      <c r="A3"/>
      <c r="B3" s="32" t="s">
        <v>46</v>
      </c>
      <c r="C3" s="10"/>
      <c r="M3" s="37"/>
    </row>
    <row r="4" spans="1:15" ht="32.1" customHeight="1" x14ac:dyDescent="0.3">
      <c r="A4"/>
      <c r="B4" s="57" t="s">
        <v>83</v>
      </c>
      <c r="C4" s="58"/>
      <c r="M4" s="37"/>
    </row>
    <row r="5" spans="1:15" ht="32.1" customHeight="1" x14ac:dyDescent="0.3">
      <c r="A5"/>
      <c r="B5" s="59" t="s">
        <v>84</v>
      </c>
      <c r="C5" s="60"/>
      <c r="M5" s="37"/>
    </row>
    <row r="6" spans="1:15" ht="32.1" customHeight="1" x14ac:dyDescent="0.3">
      <c r="A6"/>
      <c r="B6" s="59" t="s">
        <v>85</v>
      </c>
      <c r="C6" s="60"/>
      <c r="M6" s="37"/>
    </row>
    <row r="7" spans="1:15" ht="32.1" customHeight="1" x14ac:dyDescent="0.3">
      <c r="A7"/>
      <c r="B7" s="59" t="s">
        <v>82</v>
      </c>
      <c r="C7" s="60"/>
      <c r="M7" s="37"/>
    </row>
    <row r="8" spans="1:15" ht="15" customHeight="1" x14ac:dyDescent="0.3">
      <c r="A8"/>
      <c r="B8" s="34"/>
      <c r="C8" s="10"/>
      <c r="M8" s="37"/>
    </row>
    <row r="9" spans="1:15" ht="39.75" customHeight="1" x14ac:dyDescent="0.3">
      <c r="A9"/>
      <c r="B9" s="35" t="s">
        <v>80</v>
      </c>
      <c r="C9" s="8"/>
      <c r="D9" s="4"/>
      <c r="E9" s="36" t="s">
        <v>47</v>
      </c>
      <c r="M9" s="38"/>
      <c r="O9" s="22"/>
    </row>
    <row r="10" spans="1:15" ht="62.25" customHeight="1" x14ac:dyDescent="0.3">
      <c r="A10" s="2"/>
      <c r="B10" s="50" t="s">
        <v>33</v>
      </c>
      <c r="C10" s="51" t="s">
        <v>35</v>
      </c>
      <c r="D10" s="50" t="s">
        <v>34</v>
      </c>
      <c r="E10" s="50" t="s">
        <v>36</v>
      </c>
      <c r="F10" s="52" t="s">
        <v>37</v>
      </c>
      <c r="G10" s="52" t="s">
        <v>38</v>
      </c>
      <c r="H10" s="52" t="s">
        <v>81</v>
      </c>
      <c r="I10" s="52" t="s">
        <v>86</v>
      </c>
      <c r="J10" s="53" t="s">
        <v>39</v>
      </c>
      <c r="K10" s="54" t="s">
        <v>79</v>
      </c>
      <c r="M10" s="55" t="s">
        <v>33</v>
      </c>
      <c r="O10" s="56" t="s">
        <v>75</v>
      </c>
    </row>
    <row r="11" spans="1:15" ht="20.100000000000001" customHeight="1" x14ac:dyDescent="0.3">
      <c r="A11" s="2"/>
      <c r="B11" s="39" t="s">
        <v>48</v>
      </c>
      <c r="C11" s="39"/>
      <c r="D11" s="39"/>
      <c r="E11" s="39" t="s">
        <v>1</v>
      </c>
      <c r="F11" s="40">
        <v>3</v>
      </c>
      <c r="G11" s="40">
        <v>2</v>
      </c>
      <c r="H11" s="49">
        <f>G11/F11</f>
        <v>0.66666666666666663</v>
      </c>
      <c r="I11" s="63">
        <v>0.4</v>
      </c>
      <c r="J11" s="30" t="s">
        <v>40</v>
      </c>
      <c r="K11" s="39"/>
      <c r="M11" s="46" t="s">
        <v>48</v>
      </c>
      <c r="O11" s="47" t="s">
        <v>1</v>
      </c>
    </row>
    <row r="12" spans="1:15" ht="20.100000000000001" customHeight="1" x14ac:dyDescent="0.3">
      <c r="A12" s="2"/>
      <c r="B12" s="41" t="s">
        <v>49</v>
      </c>
      <c r="C12" s="41"/>
      <c r="D12" s="41"/>
      <c r="E12" s="41" t="s">
        <v>2</v>
      </c>
      <c r="F12" s="42">
        <v>5</v>
      </c>
      <c r="G12" s="42">
        <v>3</v>
      </c>
      <c r="H12" s="49">
        <f t="shared" ref="H12:H35" si="0">G12/F12</f>
        <v>0.6</v>
      </c>
      <c r="I12" s="63">
        <v>0</v>
      </c>
      <c r="J12" s="30" t="s">
        <v>40</v>
      </c>
      <c r="K12" s="41"/>
      <c r="M12" s="46" t="s">
        <v>49</v>
      </c>
      <c r="O12" s="48" t="s">
        <v>2</v>
      </c>
    </row>
    <row r="13" spans="1:15" ht="20.100000000000001" customHeight="1" x14ac:dyDescent="0.3">
      <c r="A13" s="2"/>
      <c r="B13" s="39" t="s">
        <v>50</v>
      </c>
      <c r="C13" s="39"/>
      <c r="D13" s="39"/>
      <c r="E13" s="39" t="s">
        <v>3</v>
      </c>
      <c r="F13" s="40">
        <v>8</v>
      </c>
      <c r="G13" s="40">
        <v>2</v>
      </c>
      <c r="H13" s="49">
        <f t="shared" si="0"/>
        <v>0.25</v>
      </c>
      <c r="I13" s="63">
        <v>0.1</v>
      </c>
      <c r="J13" s="30" t="s">
        <v>41</v>
      </c>
      <c r="K13" s="39"/>
      <c r="M13" s="46" t="s">
        <v>50</v>
      </c>
      <c r="O13" s="47" t="s">
        <v>3</v>
      </c>
    </row>
    <row r="14" spans="1:15" ht="20.100000000000001" customHeight="1" x14ac:dyDescent="0.3">
      <c r="A14" s="2"/>
      <c r="B14" s="41" t="s">
        <v>51</v>
      </c>
      <c r="C14" s="41"/>
      <c r="D14" s="41"/>
      <c r="E14" s="41" t="s">
        <v>4</v>
      </c>
      <c r="F14" s="42">
        <v>18</v>
      </c>
      <c r="G14" s="42">
        <v>8</v>
      </c>
      <c r="H14" s="49">
        <f t="shared" si="0"/>
        <v>0.44444444444444442</v>
      </c>
      <c r="I14" s="63">
        <v>0.6</v>
      </c>
      <c r="J14" s="30" t="s">
        <v>40</v>
      </c>
      <c r="K14" s="41"/>
      <c r="M14" s="46" t="s">
        <v>51</v>
      </c>
      <c r="O14" s="48" t="s">
        <v>4</v>
      </c>
    </row>
    <row r="15" spans="1:15" ht="20.100000000000001" customHeight="1" x14ac:dyDescent="0.3">
      <c r="A15" s="2"/>
      <c r="B15" s="39" t="s">
        <v>52</v>
      </c>
      <c r="C15" s="39"/>
      <c r="D15" s="39"/>
      <c r="E15" s="39" t="s">
        <v>1</v>
      </c>
      <c r="F15" s="40">
        <v>10</v>
      </c>
      <c r="G15" s="40">
        <v>2</v>
      </c>
      <c r="H15" s="49">
        <f t="shared" si="0"/>
        <v>0.2</v>
      </c>
      <c r="I15" s="63">
        <v>0.7</v>
      </c>
      <c r="J15" s="30" t="s">
        <v>40</v>
      </c>
      <c r="K15" s="39"/>
      <c r="M15" s="46" t="s">
        <v>52</v>
      </c>
      <c r="O15" s="47" t="s">
        <v>8</v>
      </c>
    </row>
    <row r="16" spans="1:15" ht="20.100000000000001" customHeight="1" x14ac:dyDescent="0.3">
      <c r="A16" s="2"/>
      <c r="B16" s="41" t="s">
        <v>53</v>
      </c>
      <c r="C16" s="41"/>
      <c r="D16" s="41"/>
      <c r="E16" s="41" t="s">
        <v>2</v>
      </c>
      <c r="F16" s="42">
        <v>10</v>
      </c>
      <c r="G16" s="42">
        <v>6</v>
      </c>
      <c r="H16" s="49">
        <f t="shared" si="0"/>
        <v>0.6</v>
      </c>
      <c r="I16" s="63">
        <v>0.8</v>
      </c>
      <c r="J16" s="30" t="s">
        <v>40</v>
      </c>
      <c r="K16" s="41"/>
      <c r="M16" s="46" t="s">
        <v>53</v>
      </c>
      <c r="O16" s="48" t="s">
        <v>9</v>
      </c>
    </row>
    <row r="17" spans="1:15" ht="20.100000000000001" customHeight="1" x14ac:dyDescent="0.3">
      <c r="A17" s="2"/>
      <c r="B17" s="39" t="s">
        <v>54</v>
      </c>
      <c r="C17" s="39"/>
      <c r="D17" s="39"/>
      <c r="E17" s="39" t="s">
        <v>3</v>
      </c>
      <c r="F17" s="40">
        <v>3</v>
      </c>
      <c r="G17" s="40">
        <v>2</v>
      </c>
      <c r="H17" s="49">
        <f t="shared" si="0"/>
        <v>0.66666666666666663</v>
      </c>
      <c r="I17" s="63">
        <v>0</v>
      </c>
      <c r="J17" s="30" t="s">
        <v>40</v>
      </c>
      <c r="K17" s="39"/>
      <c r="M17" s="46" t="s">
        <v>54</v>
      </c>
      <c r="O17" s="47" t="s">
        <v>10</v>
      </c>
    </row>
    <row r="18" spans="1:15" ht="20.100000000000001" customHeight="1" x14ac:dyDescent="0.3">
      <c r="A18" s="2"/>
      <c r="B18" s="41" t="s">
        <v>55</v>
      </c>
      <c r="C18" s="41"/>
      <c r="D18" s="41"/>
      <c r="E18" s="41" t="s">
        <v>4</v>
      </c>
      <c r="F18" s="42">
        <v>4</v>
      </c>
      <c r="G18" s="42">
        <v>4</v>
      </c>
      <c r="H18" s="49">
        <f t="shared" si="0"/>
        <v>1</v>
      </c>
      <c r="I18" s="63">
        <v>0</v>
      </c>
      <c r="J18" s="30" t="s">
        <v>43</v>
      </c>
      <c r="K18" s="41"/>
      <c r="M18" s="46" t="s">
        <v>55</v>
      </c>
      <c r="O18" s="48" t="s">
        <v>11</v>
      </c>
    </row>
    <row r="19" spans="1:15" ht="20.100000000000001" customHeight="1" x14ac:dyDescent="0.3">
      <c r="A19" s="2"/>
      <c r="B19" s="39" t="s">
        <v>56</v>
      </c>
      <c r="C19" s="39"/>
      <c r="D19" s="39"/>
      <c r="E19" s="39" t="s">
        <v>1</v>
      </c>
      <c r="F19" s="40">
        <v>3</v>
      </c>
      <c r="G19" s="40">
        <v>2</v>
      </c>
      <c r="H19" s="49">
        <f t="shared" si="0"/>
        <v>0.66666666666666663</v>
      </c>
      <c r="I19" s="63">
        <v>0</v>
      </c>
      <c r="J19" s="30" t="s">
        <v>40</v>
      </c>
      <c r="K19" s="39"/>
      <c r="M19" s="46" t="s">
        <v>56</v>
      </c>
      <c r="O19" s="47" t="s">
        <v>12</v>
      </c>
    </row>
    <row r="20" spans="1:15" ht="20.100000000000001" customHeight="1" x14ac:dyDescent="0.3">
      <c r="A20" s="2"/>
      <c r="B20" s="41" t="s">
        <v>5</v>
      </c>
      <c r="C20" s="41"/>
      <c r="D20" s="41"/>
      <c r="E20" s="41" t="s">
        <v>2</v>
      </c>
      <c r="F20" s="42">
        <v>5</v>
      </c>
      <c r="G20" s="42">
        <v>3</v>
      </c>
      <c r="H20" s="49">
        <f t="shared" si="0"/>
        <v>0.6</v>
      </c>
      <c r="I20" s="63">
        <v>0</v>
      </c>
      <c r="J20" s="30" t="s">
        <v>40</v>
      </c>
      <c r="K20" s="41"/>
      <c r="M20" s="46" t="s">
        <v>57</v>
      </c>
      <c r="O20" s="48" t="s">
        <v>13</v>
      </c>
    </row>
    <row r="21" spans="1:15" ht="20.100000000000001" customHeight="1" x14ac:dyDescent="0.3">
      <c r="A21" s="2"/>
      <c r="B21" s="39" t="s">
        <v>57</v>
      </c>
      <c r="C21" s="39"/>
      <c r="D21" s="39"/>
      <c r="E21" s="39" t="s">
        <v>3</v>
      </c>
      <c r="F21" s="40">
        <v>8</v>
      </c>
      <c r="G21" s="40">
        <v>2</v>
      </c>
      <c r="H21" s="49">
        <f t="shared" si="0"/>
        <v>0.25</v>
      </c>
      <c r="I21" s="63">
        <v>0</v>
      </c>
      <c r="J21" s="30" t="s">
        <v>40</v>
      </c>
      <c r="K21" s="39"/>
      <c r="M21" s="46" t="s">
        <v>58</v>
      </c>
      <c r="O21" s="47" t="s">
        <v>14</v>
      </c>
    </row>
    <row r="22" spans="1:15" ht="20.100000000000001" customHeight="1" x14ac:dyDescent="0.3">
      <c r="A22" s="2"/>
      <c r="B22" s="41" t="s">
        <v>58</v>
      </c>
      <c r="C22" s="41"/>
      <c r="D22" s="41"/>
      <c r="E22" s="41" t="s">
        <v>4</v>
      </c>
      <c r="F22" s="42">
        <v>18</v>
      </c>
      <c r="G22" s="42">
        <v>8</v>
      </c>
      <c r="H22" s="49">
        <f t="shared" si="0"/>
        <v>0.44444444444444442</v>
      </c>
      <c r="I22" s="63">
        <v>0</v>
      </c>
      <c r="J22" s="30" t="s">
        <v>42</v>
      </c>
      <c r="K22" s="41"/>
      <c r="M22" s="46" t="s">
        <v>59</v>
      </c>
      <c r="O22" s="48" t="s">
        <v>15</v>
      </c>
    </row>
    <row r="23" spans="1:15" ht="20.100000000000001" customHeight="1" x14ac:dyDescent="0.3">
      <c r="A23" s="2"/>
      <c r="B23" s="39" t="s">
        <v>59</v>
      </c>
      <c r="C23" s="39"/>
      <c r="D23" s="39"/>
      <c r="E23" s="39" t="s">
        <v>1</v>
      </c>
      <c r="F23" s="40">
        <v>10</v>
      </c>
      <c r="G23" s="40">
        <v>2</v>
      </c>
      <c r="H23" s="49">
        <f t="shared" si="0"/>
        <v>0.2</v>
      </c>
      <c r="I23" s="63">
        <v>0</v>
      </c>
      <c r="J23" s="30" t="s">
        <v>41</v>
      </c>
      <c r="K23" s="39"/>
      <c r="M23" s="46" t="s">
        <v>60</v>
      </c>
      <c r="O23" s="47" t="s">
        <v>16</v>
      </c>
    </row>
    <row r="24" spans="1:15" ht="20.100000000000001" customHeight="1" x14ac:dyDescent="0.3">
      <c r="A24" s="2"/>
      <c r="B24" s="41" t="s">
        <v>60</v>
      </c>
      <c r="C24" s="41"/>
      <c r="D24" s="41"/>
      <c r="E24" s="41" t="s">
        <v>2</v>
      </c>
      <c r="F24" s="42">
        <v>10</v>
      </c>
      <c r="G24" s="42">
        <v>6</v>
      </c>
      <c r="H24" s="49">
        <f t="shared" si="0"/>
        <v>0.6</v>
      </c>
      <c r="I24" s="63">
        <v>0</v>
      </c>
      <c r="J24" s="30" t="s">
        <v>40</v>
      </c>
      <c r="K24" s="41"/>
      <c r="M24" s="46" t="s">
        <v>61</v>
      </c>
      <c r="O24" s="48" t="s">
        <v>17</v>
      </c>
    </row>
    <row r="25" spans="1:15" ht="20.100000000000001" customHeight="1" x14ac:dyDescent="0.25">
      <c r="A25"/>
      <c r="B25" s="39" t="s">
        <v>61</v>
      </c>
      <c r="C25" s="39"/>
      <c r="D25" s="39"/>
      <c r="E25" s="39" t="s">
        <v>3</v>
      </c>
      <c r="F25" s="40">
        <v>3</v>
      </c>
      <c r="G25" s="40">
        <v>2</v>
      </c>
      <c r="H25" s="49">
        <f t="shared" si="0"/>
        <v>0.66666666666666663</v>
      </c>
      <c r="I25" s="63">
        <v>0</v>
      </c>
      <c r="J25" s="30" t="s">
        <v>40</v>
      </c>
      <c r="K25" s="39"/>
      <c r="M25" s="46" t="s">
        <v>62</v>
      </c>
      <c r="O25" s="47" t="s">
        <v>18</v>
      </c>
    </row>
    <row r="26" spans="1:15" ht="20.100000000000001" customHeight="1" x14ac:dyDescent="0.3">
      <c r="A26" s="2"/>
      <c r="B26" s="41" t="s">
        <v>62</v>
      </c>
      <c r="C26" s="41"/>
      <c r="D26" s="41"/>
      <c r="E26" s="41" t="s">
        <v>4</v>
      </c>
      <c r="F26" s="42">
        <v>4</v>
      </c>
      <c r="G26" s="42">
        <v>4</v>
      </c>
      <c r="H26" s="49">
        <f t="shared" si="0"/>
        <v>1</v>
      </c>
      <c r="I26" s="63">
        <v>0</v>
      </c>
      <c r="J26" s="30" t="s">
        <v>43</v>
      </c>
      <c r="K26" s="41"/>
      <c r="M26" s="46" t="s">
        <v>63</v>
      </c>
      <c r="O26" s="48" t="s">
        <v>19</v>
      </c>
    </row>
    <row r="27" spans="1:15" ht="20.100000000000001" customHeight="1" x14ac:dyDescent="0.3">
      <c r="A27" s="2"/>
      <c r="B27" s="39" t="s">
        <v>63</v>
      </c>
      <c r="C27" s="39"/>
      <c r="D27" s="39"/>
      <c r="E27" s="39" t="s">
        <v>1</v>
      </c>
      <c r="F27" s="40">
        <v>3</v>
      </c>
      <c r="G27" s="40">
        <v>2</v>
      </c>
      <c r="H27" s="49">
        <f t="shared" si="0"/>
        <v>0.66666666666666663</v>
      </c>
      <c r="I27" s="63">
        <v>0</v>
      </c>
      <c r="J27" s="30" t="s">
        <v>40</v>
      </c>
      <c r="K27" s="39"/>
      <c r="M27" s="46" t="s">
        <v>64</v>
      </c>
      <c r="O27" s="47" t="s">
        <v>20</v>
      </c>
    </row>
    <row r="28" spans="1:15" ht="20.100000000000001" customHeight="1" x14ac:dyDescent="0.3">
      <c r="A28" s="2"/>
      <c r="B28" s="41" t="s">
        <v>64</v>
      </c>
      <c r="C28" s="41"/>
      <c r="D28" s="41"/>
      <c r="E28" s="41" t="s">
        <v>2</v>
      </c>
      <c r="F28" s="42">
        <v>5</v>
      </c>
      <c r="G28" s="42">
        <v>3</v>
      </c>
      <c r="H28" s="49">
        <f t="shared" si="0"/>
        <v>0.6</v>
      </c>
      <c r="I28" s="63">
        <v>0</v>
      </c>
      <c r="J28" s="30" t="s">
        <v>40</v>
      </c>
      <c r="K28" s="41"/>
      <c r="M28" s="46" t="s">
        <v>65</v>
      </c>
      <c r="O28" s="48" t="s">
        <v>21</v>
      </c>
    </row>
    <row r="29" spans="1:15" ht="20.100000000000001" customHeight="1" x14ac:dyDescent="0.3">
      <c r="A29" s="2"/>
      <c r="B29" s="39" t="s">
        <v>65</v>
      </c>
      <c r="C29" s="39"/>
      <c r="D29" s="39"/>
      <c r="E29" s="39" t="s">
        <v>3</v>
      </c>
      <c r="F29" s="40">
        <v>8</v>
      </c>
      <c r="G29" s="40">
        <v>2</v>
      </c>
      <c r="H29" s="49">
        <f t="shared" si="0"/>
        <v>0.25</v>
      </c>
      <c r="I29" s="63">
        <v>0</v>
      </c>
      <c r="J29" s="30" t="s">
        <v>40</v>
      </c>
      <c r="K29" s="39"/>
      <c r="M29" s="46" t="s">
        <v>66</v>
      </c>
      <c r="O29" s="47" t="s">
        <v>22</v>
      </c>
    </row>
    <row r="30" spans="1:15" ht="20.100000000000001" customHeight="1" x14ac:dyDescent="0.3">
      <c r="A30" s="2"/>
      <c r="B30" s="41" t="s">
        <v>66</v>
      </c>
      <c r="C30" s="41"/>
      <c r="D30" s="41"/>
      <c r="E30" s="41" t="s">
        <v>1</v>
      </c>
      <c r="F30" s="42">
        <v>18</v>
      </c>
      <c r="G30" s="42">
        <v>8</v>
      </c>
      <c r="H30" s="49">
        <f t="shared" si="0"/>
        <v>0.44444444444444442</v>
      </c>
      <c r="I30" s="63">
        <v>0</v>
      </c>
      <c r="J30" s="30" t="s">
        <v>40</v>
      </c>
      <c r="K30" s="41"/>
      <c r="M30" s="46" t="s">
        <v>67</v>
      </c>
      <c r="O30" s="48" t="s">
        <v>23</v>
      </c>
    </row>
    <row r="31" spans="1:15" ht="20.100000000000001" customHeight="1" x14ac:dyDescent="0.3">
      <c r="A31" s="2"/>
      <c r="B31" s="39" t="s">
        <v>67</v>
      </c>
      <c r="C31" s="39"/>
      <c r="D31" s="39"/>
      <c r="E31" s="39" t="s">
        <v>2</v>
      </c>
      <c r="F31" s="40">
        <v>10</v>
      </c>
      <c r="G31" s="40">
        <v>2</v>
      </c>
      <c r="H31" s="49">
        <f t="shared" si="0"/>
        <v>0.2</v>
      </c>
      <c r="I31" s="63">
        <v>0</v>
      </c>
      <c r="J31" s="30" t="s">
        <v>40</v>
      </c>
      <c r="K31" s="39"/>
      <c r="M31" s="46" t="s">
        <v>68</v>
      </c>
      <c r="O31" s="47" t="s">
        <v>24</v>
      </c>
    </row>
    <row r="32" spans="1:15" ht="20.100000000000001" customHeight="1" x14ac:dyDescent="0.3">
      <c r="A32" s="2"/>
      <c r="B32" s="41" t="s">
        <v>68</v>
      </c>
      <c r="C32" s="41"/>
      <c r="D32" s="41"/>
      <c r="E32" s="41" t="s">
        <v>4</v>
      </c>
      <c r="F32" s="42">
        <v>10</v>
      </c>
      <c r="G32" s="42">
        <v>6</v>
      </c>
      <c r="H32" s="49">
        <f t="shared" si="0"/>
        <v>0.6</v>
      </c>
      <c r="I32" s="63">
        <v>0</v>
      </c>
      <c r="J32" s="30" t="s">
        <v>40</v>
      </c>
      <c r="K32" s="41"/>
      <c r="M32" s="46" t="s">
        <v>69</v>
      </c>
      <c r="O32" s="48" t="s">
        <v>25</v>
      </c>
    </row>
    <row r="33" spans="1:15" ht="20.100000000000001" customHeight="1" x14ac:dyDescent="0.3">
      <c r="A33" s="2"/>
      <c r="B33" s="39" t="s">
        <v>69</v>
      </c>
      <c r="C33" s="39"/>
      <c r="D33" s="39"/>
      <c r="E33" s="39" t="s">
        <v>1</v>
      </c>
      <c r="F33" s="40">
        <v>3</v>
      </c>
      <c r="G33" s="40">
        <v>2</v>
      </c>
      <c r="H33" s="49">
        <f t="shared" si="0"/>
        <v>0.66666666666666663</v>
      </c>
      <c r="I33" s="63">
        <v>0</v>
      </c>
      <c r="J33" s="30" t="s">
        <v>40</v>
      </c>
      <c r="K33" s="39"/>
      <c r="M33" s="46" t="s">
        <v>70</v>
      </c>
      <c r="O33" s="47" t="s">
        <v>26</v>
      </c>
    </row>
    <row r="34" spans="1:15" ht="20.100000000000001" customHeight="1" x14ac:dyDescent="0.3">
      <c r="A34" s="2"/>
      <c r="B34" s="41" t="s">
        <v>70</v>
      </c>
      <c r="C34" s="41"/>
      <c r="D34" s="41"/>
      <c r="E34" s="41" t="s">
        <v>2</v>
      </c>
      <c r="F34" s="42">
        <v>4</v>
      </c>
      <c r="G34" s="42">
        <v>4</v>
      </c>
      <c r="H34" s="49">
        <f t="shared" si="0"/>
        <v>1</v>
      </c>
      <c r="I34" s="63">
        <v>0</v>
      </c>
      <c r="J34" s="30" t="s">
        <v>43</v>
      </c>
      <c r="K34" s="41"/>
      <c r="M34" s="46" t="s">
        <v>71</v>
      </c>
      <c r="O34" s="48" t="s">
        <v>27</v>
      </c>
    </row>
    <row r="35" spans="1:15" ht="20.100000000000001" customHeight="1" x14ac:dyDescent="0.3">
      <c r="A35" s="2"/>
      <c r="B35" s="43" t="s">
        <v>71</v>
      </c>
      <c r="C35" s="44"/>
      <c r="D35" s="43"/>
      <c r="E35" s="43" t="s">
        <v>3</v>
      </c>
      <c r="F35" s="45">
        <v>4</v>
      </c>
      <c r="G35" s="45">
        <v>4</v>
      </c>
      <c r="H35" s="49">
        <f t="shared" si="0"/>
        <v>1</v>
      </c>
      <c r="I35" s="63">
        <v>0</v>
      </c>
      <c r="J35" s="30" t="s">
        <v>43</v>
      </c>
      <c r="K35" s="44"/>
      <c r="M35" s="46" t="s">
        <v>72</v>
      </c>
      <c r="O35" s="48" t="s">
        <v>73</v>
      </c>
    </row>
    <row r="36" spans="1:15" ht="17.25" x14ac:dyDescent="0.3">
      <c r="A36" s="2"/>
      <c r="B36" s="4"/>
      <c r="C36" s="4"/>
      <c r="D36" s="4"/>
      <c r="E36" s="4"/>
      <c r="F36" s="4"/>
      <c r="G36" s="4"/>
      <c r="H36" s="4"/>
      <c r="I36" s="4"/>
      <c r="J36" s="4"/>
      <c r="K36" s="4"/>
      <c r="O36" s="4"/>
    </row>
    <row r="37" spans="1:15" ht="50.1" customHeight="1" x14ac:dyDescent="0.25">
      <c r="A37"/>
      <c r="B37" s="75" t="s">
        <v>0</v>
      </c>
      <c r="C37" s="75"/>
      <c r="D37" s="75"/>
      <c r="E37" s="75"/>
      <c r="F37" s="75"/>
      <c r="G37" s="75"/>
      <c r="H37" s="75"/>
      <c r="I37" s="27"/>
      <c r="J37" s="27"/>
      <c r="K37" s="27"/>
    </row>
    <row r="38" spans="1:15" s="1" customFormat="1" ht="17.25" x14ac:dyDescent="0.3">
      <c r="A38" s="2"/>
      <c r="B38" s="4"/>
      <c r="C38" s="4"/>
      <c r="D38" s="4"/>
      <c r="E38" s="4"/>
      <c r="F38" s="4"/>
      <c r="G38" s="4"/>
      <c r="H38" s="4"/>
      <c r="I38" s="4"/>
      <c r="J38" s="4"/>
      <c r="K38" s="4"/>
      <c r="O38" s="4"/>
    </row>
    <row r="39" spans="1:15" s="1" customFormat="1" ht="17.25" x14ac:dyDescent="0.3">
      <c r="A39" s="2"/>
      <c r="B39" s="4"/>
      <c r="C39" s="4"/>
      <c r="D39" s="4"/>
      <c r="E39" s="4"/>
      <c r="F39" s="4"/>
      <c r="G39" s="4"/>
      <c r="H39" s="4"/>
      <c r="I39" s="4"/>
      <c r="J39" s="4"/>
      <c r="K39" s="4"/>
      <c r="O39" s="4"/>
    </row>
    <row r="40" spans="1:15" s="1" customFormat="1" ht="17.25" x14ac:dyDescent="0.3">
      <c r="A40" s="2"/>
      <c r="B40" s="4"/>
      <c r="C40" s="4"/>
      <c r="D40" s="4"/>
      <c r="E40" s="4"/>
      <c r="F40" s="4"/>
      <c r="G40" s="4"/>
      <c r="H40" s="4"/>
      <c r="I40" s="4"/>
      <c r="J40" s="4"/>
      <c r="K40" s="4"/>
      <c r="O40" s="4"/>
    </row>
    <row r="41" spans="1:15" s="1" customFormat="1" ht="17.25" x14ac:dyDescent="0.3">
      <c r="A41" s="2"/>
      <c r="B41" s="4"/>
      <c r="C41" s="4"/>
      <c r="D41" s="4"/>
      <c r="E41" s="4"/>
      <c r="F41" s="4"/>
      <c r="G41" s="4"/>
      <c r="H41" s="4"/>
      <c r="I41" s="4"/>
      <c r="J41" s="4"/>
      <c r="K41" s="4"/>
      <c r="O41" s="4"/>
    </row>
    <row r="42" spans="1:15" s="1" customFormat="1" x14ac:dyDescent="0.25">
      <c r="B42"/>
      <c r="C42"/>
      <c r="D42"/>
      <c r="E42"/>
      <c r="F42"/>
      <c r="G42"/>
      <c r="H42"/>
      <c r="I42"/>
      <c r="J42"/>
      <c r="K42"/>
      <c r="O42"/>
    </row>
    <row r="43" spans="1:15" s="1" customFormat="1" x14ac:dyDescent="0.25">
      <c r="B43"/>
      <c r="C43"/>
      <c r="D43"/>
      <c r="E43"/>
      <c r="F43"/>
      <c r="G43"/>
      <c r="H43"/>
      <c r="I43"/>
      <c r="J43"/>
      <c r="K43"/>
      <c r="O43"/>
    </row>
  </sheetData>
  <mergeCells count="1">
    <mergeCell ref="B37:H37"/>
  </mergeCells>
  <phoneticPr fontId="5" type="noConversion"/>
  <conditionalFormatting sqref="H11:H35">
    <cfRule type="dataBar" priority="5">
      <dataBar>
        <cfvo type="percent" val="0"/>
        <cfvo type="percent" val="0"/>
        <color theme="7" tint="0.59999389629810485"/>
      </dataBar>
      <extLst>
        <ext xmlns:x14="http://schemas.microsoft.com/office/spreadsheetml/2009/9/main" uri="{B025F937-C7B1-47D3-B67F-A62EFF666E3E}">
          <x14:id>{AD8A48A0-A37A-4F03-A86F-E6C8FB65208C}</x14:id>
        </ext>
      </extLst>
    </cfRule>
  </conditionalFormatting>
  <conditionalFormatting sqref="I11:I35">
    <cfRule type="cellIs" dxfId="20" priority="1" operator="between">
      <formula>0.7</formula>
      <formula>1</formula>
    </cfRule>
    <cfRule type="cellIs" dxfId="19" priority="2" operator="between">
      <formula>0.4</formula>
      <formula>0.6</formula>
    </cfRule>
    <cfRule type="cellIs" dxfId="18" priority="3" operator="between">
      <formula>0</formula>
      <formula>0.3</formula>
    </cfRule>
  </conditionalFormatting>
  <conditionalFormatting sqref="J11:J35">
    <cfRule type="containsText" dxfId="17" priority="6" operator="containsText" text="Not Started">
      <formula>NOT(ISERROR(SEARCH("Not Started",J11)))</formula>
    </cfRule>
    <cfRule type="containsText" dxfId="16" priority="7" operator="containsText" text="Complete">
      <formula>NOT(ISERROR(SEARCH("Complete",J11)))</formula>
    </cfRule>
    <cfRule type="containsText" dxfId="15" priority="8" operator="containsText" text="Off Track">
      <formula>NOT(ISERROR(SEARCH("Off Track",J11)))</formula>
    </cfRule>
    <cfRule type="containsText" dxfId="14" priority="9" operator="containsText" text="At Risk">
      <formula>NOT(ISERROR(SEARCH("At Risk",J11)))</formula>
    </cfRule>
    <cfRule type="containsText" dxfId="13" priority="10" operator="containsText" text="On Track">
      <formula>NOT(ISERROR(SEARCH("On Track",J11)))</formula>
    </cfRule>
  </conditionalFormatting>
  <dataValidations count="2">
    <dataValidation type="list" allowBlank="1" showInputMessage="1" showErrorMessage="1" sqref="B11:B35" xr:uid="{08753E80-03B6-BB41-8526-C0C14C608FE2}">
      <formula1>$M$11:$M$34</formula1>
    </dataValidation>
    <dataValidation type="list" allowBlank="1" showInputMessage="1" showErrorMessage="1" sqref="E11:E35" xr:uid="{06C0B599-4FEE-584B-B65B-87842DFEFBF2}">
      <formula1>$O$11:$O$34</formula1>
    </dataValidation>
  </dataValidations>
  <hyperlinks>
    <hyperlink ref="B37:H37" r:id="rId1" display="CLICK HERE TO CREATE IN SMARTSHEET" xr:uid="{411C550D-5E99-4768-8FF7-82BFC62E88C2}"/>
  </hyperlinks>
  <printOptions horizontalCentered="1"/>
  <pageMargins left="0.3" right="0.3" top="0.3" bottom="0.3" header="0" footer="0"/>
  <pageSetup scale="68" orientation="landscape" verticalDpi="1200" r:id="rId2"/>
  <drawing r:id="rId3"/>
  <extLst>
    <ext xmlns:x14="http://schemas.microsoft.com/office/spreadsheetml/2009/9/main" uri="{78C0D931-6437-407d-A8EE-F0AAD7539E65}">
      <x14:conditionalFormattings>
        <x14:conditionalFormatting xmlns:xm="http://schemas.microsoft.com/office/excel/2006/main">
          <x14:cfRule type="dataBar" id="{AD8A48A0-A37A-4F03-A86F-E6C8FB65208C}">
            <x14:dataBar minLength="0" maxLength="100">
              <x14:cfvo type="percent">
                <xm:f>0</xm:f>
              </x14:cfvo>
              <x14:cfvo type="percent">
                <xm:f>0</xm:f>
              </x14:cfvo>
              <x14:negativeFillColor rgb="FFFF0000"/>
              <x14:axisColor rgb="FF000000"/>
            </x14:dataBar>
          </x14:cfRule>
          <xm:sqref>H11:H35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8633E98-A6C1-4913-AA6E-8AC9CA8D7F88}">
          <x14:formula1>
            <xm:f>'Status Keys - Do Not Delete'!$B$5:$B$9</xm:f>
          </x14:formula1>
          <xm:sqref>J11:J35</xm:sqref>
        </x14:dataValidation>
        <x14:dataValidation type="list" allowBlank="1" showInputMessage="1" showErrorMessage="1" xr:uid="{B8D63F21-8098-4371-BD48-1F9EDB3FE6AA}">
          <x14:formula1>
            <xm:f>'Status Keys - Do Not Delete'!$D$5:$D$15</xm:f>
          </x14:formula1>
          <xm:sqref>I11:I35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19F2-CE9B-9D4F-83AC-AF1645859A68}">
  <sheetPr>
    <tabColor theme="3" tint="0.79998168889431442"/>
    <pageSetUpPr fitToPage="1"/>
  </sheetPr>
  <dimension ref="A1:M54"/>
  <sheetViews>
    <sheetView showGridLines="0" zoomScaleNormal="100" workbookViewId="0">
      <selection activeCell="B4" sqref="B4:D4"/>
    </sheetView>
  </sheetViews>
  <sheetFormatPr defaultColWidth="11" defaultRowHeight="15.75" x14ac:dyDescent="0.25"/>
  <cols>
    <col min="1" max="1" width="3.375" style="1" customWidth="1"/>
    <col min="2" max="11" width="11.625" customWidth="1"/>
    <col min="12" max="12" width="10.625" customWidth="1"/>
    <col min="14" max="14" width="49.875" customWidth="1"/>
    <col min="15" max="15" width="3.375" customWidth="1"/>
  </cols>
  <sheetData>
    <row r="1" spans="1:13" ht="42" customHeight="1" x14ac:dyDescent="0.3">
      <c r="A1" s="2"/>
      <c r="B1" s="31" t="s">
        <v>45</v>
      </c>
      <c r="C1" s="3"/>
      <c r="D1" s="2"/>
      <c r="E1" s="2"/>
      <c r="F1" s="2"/>
      <c r="G1" s="2"/>
      <c r="H1" s="2"/>
      <c r="I1" s="2"/>
      <c r="M1" s="2"/>
    </row>
    <row r="2" spans="1:13" ht="66.95" customHeight="1" thickBot="1" x14ac:dyDescent="0.3">
      <c r="A2"/>
      <c r="B2" s="32" t="s">
        <v>46</v>
      </c>
      <c r="C2" s="10"/>
    </row>
    <row r="3" spans="1:13" ht="45" customHeight="1" thickTop="1" thickBot="1" x14ac:dyDescent="0.3">
      <c r="A3"/>
      <c r="B3" s="66" t="s">
        <v>76</v>
      </c>
      <c r="C3" s="67"/>
      <c r="D3" s="68"/>
      <c r="F3" s="66" t="s">
        <v>77</v>
      </c>
      <c r="G3" s="67"/>
      <c r="H3" s="68"/>
      <c r="J3" s="66" t="s">
        <v>88</v>
      </c>
      <c r="K3" s="67"/>
      <c r="L3" s="68"/>
    </row>
    <row r="4" spans="1:13" ht="57.75" customHeight="1" thickTop="1" thickBot="1" x14ac:dyDescent="0.3">
      <c r="A4"/>
      <c r="B4" s="72">
        <v>0</v>
      </c>
      <c r="C4" s="73"/>
      <c r="D4" s="74"/>
      <c r="F4" s="69">
        <v>0</v>
      </c>
      <c r="G4" s="70"/>
      <c r="H4" s="71"/>
      <c r="J4" s="69">
        <f>K49</f>
        <v>0.55995370370370368</v>
      </c>
      <c r="K4" s="70"/>
      <c r="L4" s="71"/>
    </row>
    <row r="5" spans="1:13" ht="30" customHeight="1" thickTop="1" x14ac:dyDescent="0.3">
      <c r="A5"/>
      <c r="B5" s="9"/>
      <c r="C5" s="9"/>
      <c r="D5" s="8"/>
      <c r="E5" s="4"/>
    </row>
    <row r="6" spans="1:13" ht="200.1" customHeight="1" x14ac:dyDescent="0.3">
      <c r="A6" s="4"/>
      <c r="B6" s="11"/>
      <c r="C6" s="11"/>
      <c r="D6" s="11"/>
      <c r="E6" s="11"/>
      <c r="F6" s="11"/>
      <c r="G6" s="11"/>
      <c r="H6" s="11"/>
      <c r="I6" s="12"/>
    </row>
    <row r="7" spans="1:13" ht="200.1" customHeight="1" x14ac:dyDescent="0.3">
      <c r="A7" s="4"/>
      <c r="B7" s="11"/>
      <c r="C7" s="11"/>
      <c r="D7" s="11"/>
      <c r="E7" s="11"/>
      <c r="F7" s="11"/>
      <c r="G7" s="11"/>
      <c r="H7" s="11"/>
      <c r="I7" s="12"/>
    </row>
    <row r="8" spans="1:13" ht="200.1" customHeight="1" x14ac:dyDescent="0.3">
      <c r="A8" s="4"/>
      <c r="B8" s="14"/>
      <c r="C8" s="13"/>
      <c r="D8" s="13"/>
      <c r="E8" s="13"/>
      <c r="F8" s="13"/>
      <c r="G8" s="13"/>
      <c r="H8" s="13"/>
      <c r="I8" s="13"/>
    </row>
    <row r="9" spans="1:13" s="1" customFormat="1" ht="33.75" customHeight="1" x14ac:dyDescent="0.3">
      <c r="A9" s="2"/>
      <c r="B9" s="61" t="s">
        <v>89</v>
      </c>
      <c r="C9" s="61"/>
      <c r="D9" s="61"/>
      <c r="E9" s="61"/>
      <c r="F9" s="61"/>
      <c r="G9" s="61"/>
      <c r="H9" s="61"/>
      <c r="I9" s="61"/>
      <c r="J9" s="62"/>
      <c r="K9" s="62"/>
    </row>
    <row r="10" spans="1:13" s="1" customFormat="1" ht="24.95" customHeight="1" x14ac:dyDescent="0.3">
      <c r="A10" s="2"/>
      <c r="B10" s="14" t="s">
        <v>6</v>
      </c>
      <c r="C10" s="4"/>
      <c r="D10" s="4"/>
      <c r="E10" s="4"/>
      <c r="F10" s="14" t="s">
        <v>29</v>
      </c>
      <c r="G10" s="4"/>
      <c r="H10" s="4"/>
      <c r="I10" s="4"/>
      <c r="J10" s="14" t="s">
        <v>30</v>
      </c>
    </row>
    <row r="11" spans="1:13" s="1" customFormat="1" ht="35.1" customHeight="1" x14ac:dyDescent="0.3">
      <c r="A11" s="2"/>
      <c r="B11" s="16" t="s">
        <v>33</v>
      </c>
      <c r="C11" s="5" t="s">
        <v>37</v>
      </c>
      <c r="D11" s="5" t="s">
        <v>38</v>
      </c>
      <c r="E11" s="4"/>
      <c r="F11" s="15" t="s">
        <v>75</v>
      </c>
      <c r="G11" s="5" t="s">
        <v>37</v>
      </c>
      <c r="H11" s="5" t="s">
        <v>38</v>
      </c>
      <c r="I11" s="4"/>
      <c r="J11" s="16" t="s">
        <v>33</v>
      </c>
      <c r="K11" s="5" t="s">
        <v>74</v>
      </c>
    </row>
    <row r="12" spans="1:13" s="1" customFormat="1" ht="20.100000000000001" customHeight="1" x14ac:dyDescent="0.3">
      <c r="A12" s="2"/>
      <c r="B12" s="17" t="s">
        <v>48</v>
      </c>
      <c r="C12" s="18">
        <f>SUMIF('OKR Report'!B11:B34,B12, 'OKR Report'!F11:F34)</f>
        <v>3</v>
      </c>
      <c r="D12" s="18">
        <f>SUMIF('OKR Report'!B11:B34,B12, 'OKR Report'!G11:G34)</f>
        <v>2</v>
      </c>
      <c r="E12" s="4"/>
      <c r="F12" s="17" t="str">
        <f>'OKR Report'!O11</f>
        <v>Person 1</v>
      </c>
      <c r="G12" s="18">
        <f>SUMIF('OKR Report'!E11:E34,F12, 'OKR Report'!F11:F34)</f>
        <v>50</v>
      </c>
      <c r="H12" s="18">
        <f>SUMIF('OKR Report'!E11:E34,F12, 'OKR Report'!G11:G34)</f>
        <v>20</v>
      </c>
      <c r="I12" s="4"/>
      <c r="J12" s="17" t="s">
        <v>48</v>
      </c>
      <c r="K12" s="24">
        <f>IFERROR(AVERAGEIF('OKR Report'!B11:B34,J12,'OKR Report'!H11:H34),"0.00%")</f>
        <v>0.66666666666666663</v>
      </c>
    </row>
    <row r="13" spans="1:13" s="1" customFormat="1" ht="20.100000000000001" customHeight="1" x14ac:dyDescent="0.25">
      <c r="B13" s="17" t="s">
        <v>49</v>
      </c>
      <c r="C13" s="19">
        <f>SUMIF('OKR Report'!B11:B34,B13, 'OKR Report'!F11:F34)</f>
        <v>5</v>
      </c>
      <c r="D13" s="19">
        <f>SUMIF('OKR Report'!B11:B34,B13, 'OKR Report'!G11:G34)</f>
        <v>3</v>
      </c>
      <c r="E13"/>
      <c r="F13" s="17" t="str">
        <f>'OKR Report'!O12</f>
        <v>Person 2</v>
      </c>
      <c r="G13" s="18">
        <f>SUMIF('OKR Report'!E11:E34,F13, 'OKR Report'!F11:F34)</f>
        <v>49</v>
      </c>
      <c r="H13" s="18">
        <f>SUMIF('OKR Report'!E11:E34,F13, 'OKR Report'!G11:G34)</f>
        <v>27</v>
      </c>
      <c r="I13"/>
      <c r="J13" s="17" t="s">
        <v>49</v>
      </c>
      <c r="K13" s="25">
        <f>IFERROR(AVERAGEIF('OKR Report'!B11:B34,J13,'OKR Report'!H11:H34),"0.00%")</f>
        <v>0.6</v>
      </c>
    </row>
    <row r="14" spans="1:13" s="1" customFormat="1" ht="20.100000000000001" customHeight="1" x14ac:dyDescent="0.25">
      <c r="B14" s="17" t="s">
        <v>50</v>
      </c>
      <c r="C14" s="18">
        <f>SUMIF('OKR Report'!B11:B34,B14, 'OKR Report'!F11:F34)</f>
        <v>8</v>
      </c>
      <c r="D14" s="18">
        <f>SUMIF('OKR Report'!B11:B34,B14, 'OKR Report'!G11:G34)</f>
        <v>2</v>
      </c>
      <c r="E14"/>
      <c r="F14" s="17" t="str">
        <f>'OKR Report'!O13</f>
        <v>Person 3</v>
      </c>
      <c r="G14" s="18">
        <f>SUMIF('OKR Report'!E11:E34,F14, 'OKR Report'!F11:F34)</f>
        <v>30</v>
      </c>
      <c r="H14" s="18">
        <f>SUMIF('OKR Report'!E11:E34,F14, 'OKR Report'!G11:G34)</f>
        <v>10</v>
      </c>
      <c r="I14"/>
      <c r="J14" s="17" t="s">
        <v>50</v>
      </c>
      <c r="K14" s="24">
        <f>IFERROR(AVERAGEIF('OKR Report'!B11:B34,J14,'OKR Report'!H11:H34),"0.00%")</f>
        <v>0.25</v>
      </c>
    </row>
    <row r="15" spans="1:13" ht="20.100000000000001" customHeight="1" x14ac:dyDescent="0.25">
      <c r="B15" s="17" t="s">
        <v>51</v>
      </c>
      <c r="C15" s="19">
        <f>SUMIF('OKR Report'!B11:B34,B15, 'OKR Report'!F11:F34)</f>
        <v>18</v>
      </c>
      <c r="D15" s="19">
        <f>SUMIF('OKR Report'!B11:B34,B15, 'OKR Report'!G11:G34)</f>
        <v>8</v>
      </c>
      <c r="F15" s="17" t="str">
        <f>'OKR Report'!O14</f>
        <v>Person 4</v>
      </c>
      <c r="G15" s="18">
        <f>SUMIF('OKR Report'!E11:E34,F15, 'OKR Report'!F11:F34)</f>
        <v>54</v>
      </c>
      <c r="H15" s="18">
        <f>SUMIF('OKR Report'!E11:E34,F15, 'OKR Report'!G11:G34)</f>
        <v>30</v>
      </c>
      <c r="J15" s="17" t="s">
        <v>51</v>
      </c>
      <c r="K15" s="25">
        <f>IFERROR(AVERAGEIF('OKR Report'!B11:B34,J15,'OKR Report'!H11:H34),"0.00%")</f>
        <v>0.44444444444444442</v>
      </c>
    </row>
    <row r="16" spans="1:13" ht="20.100000000000001" customHeight="1" x14ac:dyDescent="0.25">
      <c r="B16" s="20" t="s">
        <v>7</v>
      </c>
      <c r="C16" s="21">
        <f>SUM(C12:C15)</f>
        <v>34</v>
      </c>
      <c r="D16" s="21">
        <f>SUM(D12:D15)</f>
        <v>15</v>
      </c>
      <c r="F16" s="17" t="str">
        <f>'OKR Report'!O15</f>
        <v>Person 5</v>
      </c>
      <c r="G16" s="18">
        <f>SUMIF('OKR Report'!E11:E34,F16, 'OKR Report'!F11:F34)</f>
        <v>0</v>
      </c>
      <c r="H16" s="18">
        <f>SUMIF('OKR Report'!E11:E34,F16, 'OKR Report'!G11:G34)</f>
        <v>0</v>
      </c>
      <c r="J16" s="20" t="s">
        <v>28</v>
      </c>
      <c r="K16" s="26">
        <f>IFERROR(AVERAGE(K12:K15),"0.00%")</f>
        <v>0.49027777777777776</v>
      </c>
    </row>
    <row r="17" spans="2:11" ht="20.100000000000001" customHeight="1" x14ac:dyDescent="0.25">
      <c r="F17" s="17" t="str">
        <f>'OKR Report'!O16</f>
        <v>Person 6</v>
      </c>
      <c r="G17" s="18">
        <f>SUMIF('OKR Report'!E11:E34,F17, 'OKR Report'!F11:F34)</f>
        <v>0</v>
      </c>
      <c r="H17" s="18">
        <f>SUMIF('OKR Report'!E11:E34,F17, 'OKR Report'!G11:G34)</f>
        <v>0</v>
      </c>
    </row>
    <row r="18" spans="2:11" ht="20.100000000000001" customHeight="1" x14ac:dyDescent="0.25">
      <c r="B18" s="17" t="s">
        <v>52</v>
      </c>
      <c r="C18" s="18">
        <f>SUMIF('OKR Report'!B11:B34,B18, 'OKR Report'!F11:F34)</f>
        <v>10</v>
      </c>
      <c r="D18" s="18">
        <f>SUMIF('OKR Report'!B11:B34,B18, 'OKR Report'!G11:G34)</f>
        <v>2</v>
      </c>
      <c r="F18" s="17" t="str">
        <f>'OKR Report'!O17</f>
        <v>Person 7</v>
      </c>
      <c r="G18" s="18">
        <f>SUMIF('OKR Report'!E11:E34,F18, 'OKR Report'!F11:F34)</f>
        <v>0</v>
      </c>
      <c r="H18" s="18">
        <f>SUMIF('OKR Report'!E11:E34,F18, 'OKR Report'!G11:G34)</f>
        <v>0</v>
      </c>
      <c r="J18" s="17" t="s">
        <v>52</v>
      </c>
      <c r="K18" s="24">
        <f>IFERROR(AVERAGEIF('OKR Report'!B11:B34,J18,'OKR Report'!H11:H34),"0.00%")</f>
        <v>0.2</v>
      </c>
    </row>
    <row r="19" spans="2:11" ht="20.100000000000001" customHeight="1" x14ac:dyDescent="0.25">
      <c r="B19" s="17" t="s">
        <v>53</v>
      </c>
      <c r="C19" s="19">
        <f>SUMIF('OKR Report'!B11:B34,B19, 'OKR Report'!F11:F34)</f>
        <v>10</v>
      </c>
      <c r="D19" s="19">
        <f>SUMIF('OKR Report'!B11:B34,B19, 'OKR Report'!G11:G34)</f>
        <v>6</v>
      </c>
      <c r="F19" s="17" t="str">
        <f>'OKR Report'!O18</f>
        <v>Person 8</v>
      </c>
      <c r="G19" s="18">
        <f>SUMIF('OKR Report'!E11:E34,F19, 'OKR Report'!F11:F34)</f>
        <v>0</v>
      </c>
      <c r="H19" s="18">
        <f>SUMIF('OKR Report'!E11:E34,F19, 'OKR Report'!G11:G34)</f>
        <v>0</v>
      </c>
      <c r="J19" s="17" t="s">
        <v>53</v>
      </c>
      <c r="K19" s="25">
        <f>IFERROR(AVERAGEIF('OKR Report'!B11:B34,J19,'OKR Report'!H11:H34),"0.00%")</f>
        <v>0.6</v>
      </c>
    </row>
    <row r="20" spans="2:11" ht="20.100000000000001" customHeight="1" x14ac:dyDescent="0.25">
      <c r="B20" s="17" t="s">
        <v>54</v>
      </c>
      <c r="C20" s="18">
        <f>SUMIF('OKR Report'!B11:B34,B20, 'OKR Report'!F11:F34)</f>
        <v>3</v>
      </c>
      <c r="D20" s="18">
        <f>SUMIF('OKR Report'!B11:B34,B20, 'OKR Report'!G11:G34)</f>
        <v>2</v>
      </c>
      <c r="F20" s="17" t="str">
        <f>'OKR Report'!O19</f>
        <v>Person 9</v>
      </c>
      <c r="G20" s="18">
        <f>SUMIF('OKR Report'!E11:E34,F20, 'OKR Report'!F11:F34)</f>
        <v>0</v>
      </c>
      <c r="H20" s="18">
        <f>SUMIF('OKR Report'!E11:E34,F20, 'OKR Report'!G11:G34)</f>
        <v>0</v>
      </c>
      <c r="J20" s="17" t="s">
        <v>54</v>
      </c>
      <c r="K20" s="24">
        <f>IFERROR(AVERAGEIF('OKR Report'!B11:B34,J20,'OKR Report'!H11:H34),"0.00%")</f>
        <v>0.66666666666666663</v>
      </c>
    </row>
    <row r="21" spans="2:11" ht="20.100000000000001" customHeight="1" x14ac:dyDescent="0.25">
      <c r="B21" s="17" t="s">
        <v>55</v>
      </c>
      <c r="C21" s="19">
        <f>SUMIF('OKR Report'!B11:B34,B21, 'OKR Report'!F11:F34)</f>
        <v>4</v>
      </c>
      <c r="D21" s="19">
        <f>SUMIF('OKR Report'!B11:B34,B21, 'OKR Report'!G11:G34)</f>
        <v>4</v>
      </c>
      <c r="F21" s="17" t="str">
        <f>'OKR Report'!O20</f>
        <v>Person 10</v>
      </c>
      <c r="G21" s="18">
        <f>SUMIF('OKR Report'!E11:E34,F21, 'OKR Report'!F11:F34)</f>
        <v>0</v>
      </c>
      <c r="H21" s="18">
        <f>SUMIF('OKR Report'!E11:E34,F21, 'OKR Report'!G11:G34)</f>
        <v>0</v>
      </c>
      <c r="J21" s="17" t="s">
        <v>55</v>
      </c>
      <c r="K21" s="25">
        <f>IFERROR(AVERAGEIF('OKR Report'!B11:B34,J21,'OKR Report'!H11:H34),"0.00%")</f>
        <v>1</v>
      </c>
    </row>
    <row r="22" spans="2:11" ht="20.100000000000001" customHeight="1" x14ac:dyDescent="0.25">
      <c r="B22" s="20" t="s">
        <v>7</v>
      </c>
      <c r="C22" s="21">
        <f>SUM(C18:C21)</f>
        <v>27</v>
      </c>
      <c r="D22" s="21">
        <f>SUM(D18:D21)</f>
        <v>14</v>
      </c>
      <c r="F22" s="17" t="str">
        <f>'OKR Report'!O21</f>
        <v>Person 11</v>
      </c>
      <c r="G22" s="18">
        <f>SUMIF('OKR Report'!E11:E34,F22, 'OKR Report'!F11:F34)</f>
        <v>0</v>
      </c>
      <c r="H22" s="18">
        <f>SUMIF('OKR Report'!E11:E34,F22, 'OKR Report'!G11:G34)</f>
        <v>0</v>
      </c>
      <c r="J22" s="20" t="s">
        <v>28</v>
      </c>
      <c r="K22" s="23">
        <f>IFERROR(AVERAGE(K18:K21),"0.00%")</f>
        <v>0.6166666666666667</v>
      </c>
    </row>
    <row r="23" spans="2:11" ht="20.100000000000001" customHeight="1" x14ac:dyDescent="0.25">
      <c r="F23" s="17" t="str">
        <f>'OKR Report'!O22</f>
        <v>Person 12</v>
      </c>
      <c r="G23" s="18">
        <f>SUMIF('OKR Report'!E11:E34,F23, 'OKR Report'!F11:F34)</f>
        <v>0</v>
      </c>
      <c r="H23" s="18">
        <f>SUMIF('OKR Report'!E11:E34,F23, 'OKR Report'!G11:G34)</f>
        <v>0</v>
      </c>
    </row>
    <row r="24" spans="2:11" ht="20.100000000000001" customHeight="1" x14ac:dyDescent="0.25">
      <c r="B24" s="17" t="s">
        <v>56</v>
      </c>
      <c r="C24" s="18">
        <f>SUMIF('OKR Report'!B11:B34,B24, 'OKR Report'!F11:F34)</f>
        <v>3</v>
      </c>
      <c r="D24" s="18">
        <f>SUMIF('OKR Report'!B11:B34,B24, 'OKR Report'!G11:G34)</f>
        <v>2</v>
      </c>
      <c r="F24" s="17" t="str">
        <f>'OKR Report'!O23</f>
        <v>Person 13</v>
      </c>
      <c r="G24" s="18">
        <f>SUMIF('OKR Report'!E11:E34,F24, 'OKR Report'!F11:F34)</f>
        <v>0</v>
      </c>
      <c r="H24" s="18">
        <f>SUMIF('OKR Report'!E11:E34,F24, 'OKR Report'!G11:G34)</f>
        <v>0</v>
      </c>
      <c r="J24" s="17" t="s">
        <v>56</v>
      </c>
      <c r="K24" s="24">
        <f>IFERROR(AVERAGEIF('OKR Report'!B11:B34,J24,'OKR Report'!H11:H34),"0.00%")</f>
        <v>0.66666666666666663</v>
      </c>
    </row>
    <row r="25" spans="2:11" ht="20.100000000000001" customHeight="1" x14ac:dyDescent="0.25">
      <c r="B25" s="17" t="s">
        <v>57</v>
      </c>
      <c r="C25" s="19">
        <f>SUMIF('OKR Report'!B11:B34,B25, 'OKR Report'!F11:F34)</f>
        <v>8</v>
      </c>
      <c r="D25" s="19">
        <f>SUMIF('OKR Report'!B11:B34,B25, 'OKR Report'!G11:G34)</f>
        <v>2</v>
      </c>
      <c r="F25" s="17" t="str">
        <f>'OKR Report'!O24</f>
        <v>Person 14</v>
      </c>
      <c r="G25" s="18">
        <f>SUMIF('OKR Report'!E11:E34,F25, 'OKR Report'!F11:F34)</f>
        <v>0</v>
      </c>
      <c r="H25" s="18">
        <f>SUMIF('OKR Report'!E11:E34,F25, 'OKR Report'!G11:G34)</f>
        <v>0</v>
      </c>
      <c r="J25" s="17" t="s">
        <v>57</v>
      </c>
      <c r="K25" s="25">
        <f>IFERROR(AVERAGEIF('OKR Report'!B11:B34,J25,'OKR Report'!H11:H34),"0.00%")</f>
        <v>0.25</v>
      </c>
    </row>
    <row r="26" spans="2:11" ht="20.100000000000001" customHeight="1" x14ac:dyDescent="0.25">
      <c r="B26" s="17" t="s">
        <v>58</v>
      </c>
      <c r="C26" s="18">
        <f>SUMIF('OKR Report'!B11:B34,B26, 'OKR Report'!F11:F34)</f>
        <v>18</v>
      </c>
      <c r="D26" s="18">
        <f>SUMIF('OKR Report'!B11:B34,B26, 'OKR Report'!G11:G34)</f>
        <v>8</v>
      </c>
      <c r="F26" s="17" t="str">
        <f>'OKR Report'!O25</f>
        <v>Person 15</v>
      </c>
      <c r="G26" s="18">
        <f>SUMIF('OKR Report'!E11:E34,F26, 'OKR Report'!F11:F34)</f>
        <v>0</v>
      </c>
      <c r="H26" s="18">
        <f>SUMIF('OKR Report'!E11:E34,F26, 'OKR Report'!G11:G34)</f>
        <v>0</v>
      </c>
      <c r="J26" s="17" t="s">
        <v>58</v>
      </c>
      <c r="K26" s="24">
        <f>IFERROR(AVERAGEIF('OKR Report'!B11:B34,J26,'OKR Report'!H11:H34),"0.00%")</f>
        <v>0.44444444444444442</v>
      </c>
    </row>
    <row r="27" spans="2:11" ht="20.100000000000001" customHeight="1" x14ac:dyDescent="0.25">
      <c r="B27" s="17" t="s">
        <v>59</v>
      </c>
      <c r="C27" s="19">
        <f>SUMIF('OKR Report'!B11:B34,B27, 'OKR Report'!F11:F34)</f>
        <v>10</v>
      </c>
      <c r="D27" s="19">
        <f>SUMIF('OKR Report'!B11:B34,B27, 'OKR Report'!G11:G34)</f>
        <v>2</v>
      </c>
      <c r="F27" s="17" t="str">
        <f>'OKR Report'!O26</f>
        <v>Person 16</v>
      </c>
      <c r="G27" s="18">
        <f>SUMIF('OKR Report'!E11:E34,F27, 'OKR Report'!F11:F34)</f>
        <v>0</v>
      </c>
      <c r="H27" s="18">
        <f>SUMIF('OKR Report'!E11:E34,F27, 'OKR Report'!G11:G34)</f>
        <v>0</v>
      </c>
      <c r="J27" s="17" t="s">
        <v>59</v>
      </c>
      <c r="K27" s="25">
        <f>IFERROR(AVERAGEIF('OKR Report'!B11:B34,J27,'OKR Report'!H11:H34),"0.00%")</f>
        <v>0.2</v>
      </c>
    </row>
    <row r="28" spans="2:11" ht="20.100000000000001" customHeight="1" x14ac:dyDescent="0.25">
      <c r="B28" s="20" t="s">
        <v>7</v>
      </c>
      <c r="C28" s="21">
        <f>SUM(C24:C27)</f>
        <v>39</v>
      </c>
      <c r="D28" s="21">
        <f>SUM(D24:D27)</f>
        <v>14</v>
      </c>
      <c r="F28" s="17" t="str">
        <f>'OKR Report'!O27</f>
        <v>Person 17</v>
      </c>
      <c r="G28" s="18">
        <f>SUMIF('OKR Report'!E11:E34,F28, 'OKR Report'!F11:F34)</f>
        <v>0</v>
      </c>
      <c r="H28" s="18">
        <f>SUMIF('OKR Report'!E11:E34,F28, 'OKR Report'!G11:G34)</f>
        <v>0</v>
      </c>
      <c r="J28" s="20" t="s">
        <v>28</v>
      </c>
      <c r="K28" s="23">
        <f>IFERROR(AVERAGE(K24:K27),"0.00%")</f>
        <v>0.39027777777777778</v>
      </c>
    </row>
    <row r="29" spans="2:11" ht="20.100000000000001" customHeight="1" x14ac:dyDescent="0.25">
      <c r="F29" s="17" t="str">
        <f>'OKR Report'!O28</f>
        <v>Person 18</v>
      </c>
      <c r="G29" s="18">
        <f>SUMIF('OKR Report'!E11:E34,F29, 'OKR Report'!F11:F34)</f>
        <v>0</v>
      </c>
      <c r="H29" s="18">
        <f>SUMIF('OKR Report'!E11:E34,F29, 'OKR Report'!G11:G34)</f>
        <v>0</v>
      </c>
    </row>
    <row r="30" spans="2:11" ht="20.100000000000001" customHeight="1" x14ac:dyDescent="0.25">
      <c r="B30" s="17" t="s">
        <v>60</v>
      </c>
      <c r="C30" s="18">
        <f>SUMIF('OKR Report'!B11:B34,B30, 'OKR Report'!F11:F34)</f>
        <v>10</v>
      </c>
      <c r="D30" s="18">
        <f>SUMIF('OKR Report'!B11:B34,B30, 'OKR Report'!G11:G34)</f>
        <v>6</v>
      </c>
      <c r="F30" s="17" t="str">
        <f>'OKR Report'!O29</f>
        <v>Person 19</v>
      </c>
      <c r="G30" s="18">
        <f>SUMIF('OKR Report'!E11:E34,F30, 'OKR Report'!F11:F34)</f>
        <v>0</v>
      </c>
      <c r="H30" s="18">
        <f>SUMIF('OKR Report'!E11:E34,F30, 'OKR Report'!G11:G34)</f>
        <v>0</v>
      </c>
      <c r="J30" s="17" t="s">
        <v>60</v>
      </c>
      <c r="K30" s="24">
        <f>IFERROR(AVERAGEIF('OKR Report'!B11:B34,J30,'OKR Report'!H11:H34),"0.00%")</f>
        <v>0.6</v>
      </c>
    </row>
    <row r="31" spans="2:11" ht="20.100000000000001" customHeight="1" x14ac:dyDescent="0.25">
      <c r="B31" s="17" t="s">
        <v>61</v>
      </c>
      <c r="C31" s="19">
        <f>SUMIF('OKR Report'!B11:B34,B31, 'OKR Report'!F11:F34)</f>
        <v>3</v>
      </c>
      <c r="D31" s="19">
        <f>SUMIF('OKR Report'!B11:B34,B31, 'OKR Report'!G11:G34)</f>
        <v>2</v>
      </c>
      <c r="F31" s="17" t="str">
        <f>'OKR Report'!O30</f>
        <v>Person 20</v>
      </c>
      <c r="G31" s="18">
        <f>SUMIF('OKR Report'!E11:E34,F31, 'OKR Report'!F11:F34)</f>
        <v>0</v>
      </c>
      <c r="H31" s="18">
        <f>SUMIF('OKR Report'!E11:E34,F31, 'OKR Report'!G11:G34)</f>
        <v>0</v>
      </c>
      <c r="J31" s="17" t="s">
        <v>61</v>
      </c>
      <c r="K31" s="25">
        <f>IFERROR(AVERAGEIF('OKR Report'!B11:B34,J31,'OKR Report'!H11:H34),"0.00%")</f>
        <v>0.66666666666666663</v>
      </c>
    </row>
    <row r="32" spans="2:11" ht="20.100000000000001" customHeight="1" x14ac:dyDescent="0.25">
      <c r="B32" s="17" t="s">
        <v>62</v>
      </c>
      <c r="C32" s="18">
        <f>SUMIF('OKR Report'!B11:B34,B32, 'OKR Report'!F11:F34)</f>
        <v>4</v>
      </c>
      <c r="D32" s="18">
        <f>SUMIF('OKR Report'!B11:B34,B32, 'OKR Report'!G11:G34)</f>
        <v>4</v>
      </c>
      <c r="F32" s="17" t="str">
        <f>'OKR Report'!O31</f>
        <v>Person 21</v>
      </c>
      <c r="G32" s="18">
        <f>SUMIF('OKR Report'!E11:E34,F32, 'OKR Report'!F11:F34)</f>
        <v>0</v>
      </c>
      <c r="H32" s="18">
        <f>SUMIF('OKR Report'!E11:E34,F32, 'OKR Report'!G11:G34)</f>
        <v>0</v>
      </c>
      <c r="J32" s="17" t="s">
        <v>62</v>
      </c>
      <c r="K32" s="24">
        <f>IFERROR(AVERAGEIF('OKR Report'!B11:B34,J32,'OKR Report'!H11:H34),"0.00%")</f>
        <v>1</v>
      </c>
    </row>
    <row r="33" spans="2:11" ht="20.100000000000001" customHeight="1" x14ac:dyDescent="0.25">
      <c r="B33" s="17" t="s">
        <v>63</v>
      </c>
      <c r="C33" s="19">
        <f>SUMIF('OKR Report'!B11:B34,B33, 'OKR Report'!F11:F34)</f>
        <v>3</v>
      </c>
      <c r="D33" s="19">
        <f>SUMIF('OKR Report'!B11:B34,B33, 'OKR Report'!G11:G34)</f>
        <v>2</v>
      </c>
      <c r="F33" s="17" t="str">
        <f>'OKR Report'!O32</f>
        <v>Person 22</v>
      </c>
      <c r="G33" s="18">
        <f>SUMIF('OKR Report'!E11:E34,F33, 'OKR Report'!F11:F34)</f>
        <v>0</v>
      </c>
      <c r="H33" s="18">
        <f>SUMIF('OKR Report'!E11:E34,F33, 'OKR Report'!G11:G34)</f>
        <v>0</v>
      </c>
      <c r="J33" s="17" t="s">
        <v>63</v>
      </c>
      <c r="K33" s="25">
        <f>IFERROR(AVERAGEIF('OKR Report'!B11:B34,J33,'OKR Report'!H11:H34),"0.00%")</f>
        <v>0.66666666666666663</v>
      </c>
    </row>
    <row r="34" spans="2:11" ht="20.100000000000001" customHeight="1" x14ac:dyDescent="0.25">
      <c r="B34" s="20" t="s">
        <v>7</v>
      </c>
      <c r="C34" s="21">
        <f>SUM(C30:C33)</f>
        <v>20</v>
      </c>
      <c r="D34" s="21">
        <f>SUM(D30:D33)</f>
        <v>14</v>
      </c>
      <c r="F34" s="17" t="str">
        <f>'OKR Report'!O33</f>
        <v>Person 23</v>
      </c>
      <c r="G34" s="18">
        <f>SUMIF('OKR Report'!E11:E34,F34, 'OKR Report'!F11:F34)</f>
        <v>0</v>
      </c>
      <c r="H34" s="18">
        <f>SUMIF('OKR Report'!E11:E34,F34, 'OKR Report'!G11:G34)</f>
        <v>0</v>
      </c>
      <c r="J34" s="20" t="s">
        <v>28</v>
      </c>
      <c r="K34" s="23">
        <f>IFERROR(AVERAGE(K30:K33),"0.00%")</f>
        <v>0.73333333333333328</v>
      </c>
    </row>
    <row r="35" spans="2:11" ht="20.100000000000001" customHeight="1" x14ac:dyDescent="0.25">
      <c r="F35" s="17" t="str">
        <f>'OKR Report'!O34</f>
        <v>Person 24</v>
      </c>
      <c r="G35" s="18">
        <f>SUMIF('OKR Report'!E11:E34,F35, 'OKR Report'!F11:F34)</f>
        <v>0</v>
      </c>
      <c r="H35" s="18">
        <f>SUMIF('OKR Report'!E11:E34,F35, 'OKR Report'!G11:G34)</f>
        <v>0</v>
      </c>
    </row>
    <row r="36" spans="2:11" ht="20.100000000000001" customHeight="1" x14ac:dyDescent="0.3">
      <c r="B36" s="17" t="s">
        <v>64</v>
      </c>
      <c r="C36" s="18">
        <f>SUMIF('OKR Report'!B11:B34,B36, 'OKR Report'!F11:F34)</f>
        <v>5</v>
      </c>
      <c r="D36" s="18">
        <f>SUMIF('OKR Report'!B11:B34,B36, 'OKR Report'!G11:G34)</f>
        <v>3</v>
      </c>
      <c r="F36" s="4"/>
      <c r="J36" s="17" t="s">
        <v>64</v>
      </c>
      <c r="K36" s="24">
        <f>IFERROR(AVERAGEIF('OKR Report'!B11:B34,J36,'OKR Report'!H11:H34),"0.00%")</f>
        <v>0.6</v>
      </c>
    </row>
    <row r="37" spans="2:11" ht="20.100000000000001" customHeight="1" x14ac:dyDescent="0.3">
      <c r="B37" s="17" t="s">
        <v>65</v>
      </c>
      <c r="C37" s="19">
        <f>SUMIF('OKR Report'!B11:B34,B37, 'OKR Report'!F11:F34)</f>
        <v>8</v>
      </c>
      <c r="D37" s="19">
        <f>SUMIF('OKR Report'!B11:B34,B37, 'OKR Report'!G11:G34)</f>
        <v>2</v>
      </c>
      <c r="F37" s="4"/>
      <c r="J37" s="17" t="s">
        <v>65</v>
      </c>
      <c r="K37" s="25">
        <f>IFERROR(AVERAGEIF('OKR Report'!B11:B34,J37,'OKR Report'!H11:H34),"0.00%")</f>
        <v>0.25</v>
      </c>
    </row>
    <row r="38" spans="2:11" ht="20.100000000000001" customHeight="1" x14ac:dyDescent="0.3">
      <c r="B38" s="17" t="s">
        <v>66</v>
      </c>
      <c r="C38" s="18">
        <f>SUMIF('OKR Report'!B11:B34,B38, 'OKR Report'!F11:F34)</f>
        <v>18</v>
      </c>
      <c r="D38" s="18">
        <f>SUMIF('OKR Report'!B11:B34,B38, 'OKR Report'!G11:G34)</f>
        <v>8</v>
      </c>
      <c r="F38" s="4"/>
      <c r="J38" s="17" t="s">
        <v>66</v>
      </c>
      <c r="K38" s="24">
        <f>IFERROR(AVERAGEIF('OKR Report'!B11:B34,J38,'OKR Report'!H11:H34),"0.00%")</f>
        <v>0.44444444444444442</v>
      </c>
    </row>
    <row r="39" spans="2:11" ht="20.100000000000001" customHeight="1" x14ac:dyDescent="0.25">
      <c r="B39" s="17" t="s">
        <v>67</v>
      </c>
      <c r="C39" s="19">
        <f>SUMIF('OKR Report'!B11:B34,B39, 'OKR Report'!F11:F34)</f>
        <v>10</v>
      </c>
      <c r="D39" s="19">
        <f>SUMIF('OKR Report'!B11:B34,B39, 'OKR Report'!G11:G34)</f>
        <v>2</v>
      </c>
      <c r="J39" s="17" t="s">
        <v>67</v>
      </c>
      <c r="K39" s="25">
        <f>IFERROR(AVERAGEIF('OKR Report'!B11:B34,J39,'OKR Report'!H11:H34),"0.00%")</f>
        <v>0.2</v>
      </c>
    </row>
    <row r="40" spans="2:11" ht="20.100000000000001" customHeight="1" x14ac:dyDescent="0.25">
      <c r="B40" s="20" t="s">
        <v>7</v>
      </c>
      <c r="C40" s="21">
        <f>SUM(C36:C39)</f>
        <v>41</v>
      </c>
      <c r="D40" s="21">
        <f>SUM(D36:D39)</f>
        <v>15</v>
      </c>
      <c r="J40" s="20" t="s">
        <v>28</v>
      </c>
      <c r="K40" s="23">
        <f>IFERROR(AVERAGE(K36:K39),"0.00%")</f>
        <v>0.37361111111111106</v>
      </c>
    </row>
    <row r="41" spans="2:11" ht="20.100000000000001" customHeight="1" x14ac:dyDescent="0.25"/>
    <row r="42" spans="2:11" ht="20.100000000000001" customHeight="1" x14ac:dyDescent="0.25">
      <c r="B42" s="17" t="s">
        <v>68</v>
      </c>
      <c r="C42" s="18">
        <f>SUMIF('OKR Report'!B11:B34,B42, 'OKR Report'!F11:F34)</f>
        <v>10</v>
      </c>
      <c r="D42" s="18">
        <f>SUMIF('OKR Report'!B11:B34,B42, 'OKR Report'!G11:G34)</f>
        <v>6</v>
      </c>
      <c r="J42" s="17" t="s">
        <v>68</v>
      </c>
      <c r="K42" s="24">
        <f>IFERROR(AVERAGEIF('OKR Report'!B11:B34,J42,'OKR Report'!H11:H34),"0.00%")</f>
        <v>0.6</v>
      </c>
    </row>
    <row r="43" spans="2:11" ht="20.100000000000001" customHeight="1" x14ac:dyDescent="0.25">
      <c r="B43" s="17" t="s">
        <v>69</v>
      </c>
      <c r="C43" s="19">
        <f>SUMIF('OKR Report'!B11:B34,B43, 'OKR Report'!F11:F34)</f>
        <v>3</v>
      </c>
      <c r="D43" s="19">
        <f>SUMIF('OKR Report'!B11:B34,B43, 'OKR Report'!G11:G34)</f>
        <v>2</v>
      </c>
      <c r="J43" s="17" t="s">
        <v>69</v>
      </c>
      <c r="K43" s="25">
        <f>IFERROR(AVERAGEIF('OKR Report'!B11:B34,J43,'OKR Report'!H11:H34),"0.00%")</f>
        <v>0.66666666666666663</v>
      </c>
    </row>
    <row r="44" spans="2:11" ht="20.100000000000001" customHeight="1" x14ac:dyDescent="0.25">
      <c r="B44" s="17" t="s">
        <v>70</v>
      </c>
      <c r="C44" s="18">
        <f>SUMIF('OKR Report'!B11:B34,B44, 'OKR Report'!F11:F34)</f>
        <v>4</v>
      </c>
      <c r="D44" s="18">
        <f>SUMIF('OKR Report'!B11:B34,B44, 'OKR Report'!G11:G34)</f>
        <v>4</v>
      </c>
      <c r="J44" s="17" t="s">
        <v>70</v>
      </c>
      <c r="K44" s="24">
        <f>IFERROR(AVERAGEIF('OKR Report'!B11:B34,J44,'OKR Report'!H11:H34),"0.00%")</f>
        <v>1</v>
      </c>
    </row>
    <row r="45" spans="2:11" ht="20.100000000000001" customHeight="1" x14ac:dyDescent="0.25">
      <c r="B45" s="17" t="s">
        <v>71</v>
      </c>
      <c r="C45" s="19">
        <f>SUMIF('OKR Report'!B11:B34,B45, 'OKR Report'!F11:F34)</f>
        <v>0</v>
      </c>
      <c r="D45" s="19">
        <f>SUMIF('OKR Report'!B11:B34,B45, 'OKR Report'!G11:G34)</f>
        <v>0</v>
      </c>
      <c r="J45" s="17" t="s">
        <v>71</v>
      </c>
      <c r="K45" s="25" t="str">
        <f>IFERROR(AVERAGEIF('OKR Report'!B11:B34,J45,'OKR Report'!H11:H34),"0.00%")</f>
        <v>0.00%</v>
      </c>
    </row>
    <row r="46" spans="2:11" ht="20.100000000000001" customHeight="1" x14ac:dyDescent="0.25">
      <c r="B46" s="20" t="s">
        <v>7</v>
      </c>
      <c r="C46" s="21">
        <f>SUM(C42:C45)</f>
        <v>17</v>
      </c>
      <c r="D46" s="21">
        <f>SUM(D42:D45)</f>
        <v>12</v>
      </c>
      <c r="J46" s="20" t="s">
        <v>28</v>
      </c>
      <c r="K46" s="23">
        <f>IFERROR(AVERAGE(K42:K45),"0.00%")</f>
        <v>0.75555555555555554</v>
      </c>
    </row>
    <row r="47" spans="2:11" ht="20.100000000000001" customHeight="1" x14ac:dyDescent="0.25"/>
    <row r="48" spans="2:11" ht="20.100000000000001" customHeight="1" x14ac:dyDescent="0.25">
      <c r="J48" s="14" t="s">
        <v>31</v>
      </c>
    </row>
    <row r="49" spans="2:11" ht="20.100000000000001" customHeight="1" x14ac:dyDescent="0.25">
      <c r="B49" s="14" t="s">
        <v>78</v>
      </c>
      <c r="J49" s="20" t="s">
        <v>28</v>
      </c>
      <c r="K49" s="23">
        <f>IFERROR(AVERAGE(K16,K22,K28,K34,K40,K46),"0.00%")</f>
        <v>0.55995370370370368</v>
      </c>
    </row>
    <row r="50" spans="2:11" ht="17.25" x14ac:dyDescent="0.25">
      <c r="B50" s="30" t="s">
        <v>40</v>
      </c>
      <c r="C50" s="33">
        <f>COUNTIF('OKR Report'!J11:J35,"on track")</f>
        <v>18</v>
      </c>
    </row>
    <row r="51" spans="2:11" ht="17.25" x14ac:dyDescent="0.25">
      <c r="B51" s="30" t="s">
        <v>41</v>
      </c>
      <c r="C51" s="33">
        <f>COUNTIF('OKR Report'!J11:J35,"at risk")</f>
        <v>2</v>
      </c>
    </row>
    <row r="52" spans="2:11" ht="17.25" x14ac:dyDescent="0.25">
      <c r="B52" s="30" t="s">
        <v>42</v>
      </c>
      <c r="C52" s="33">
        <f>COUNTIF('OKR Report'!J11:J35,"off track")</f>
        <v>1</v>
      </c>
    </row>
    <row r="53" spans="2:11" ht="17.25" x14ac:dyDescent="0.25">
      <c r="B53" s="30" t="s">
        <v>43</v>
      </c>
      <c r="C53" s="33">
        <f>COUNTIF('OKR Report'!J11:J35,"complete")</f>
        <v>4</v>
      </c>
    </row>
    <row r="54" spans="2:11" ht="17.25" x14ac:dyDescent="0.25">
      <c r="B54" s="30" t="s">
        <v>44</v>
      </c>
      <c r="C54" s="33">
        <f>COUNTIF('OKR Report'!J11:J35,"not started")</f>
        <v>0</v>
      </c>
    </row>
  </sheetData>
  <mergeCells count="6">
    <mergeCell ref="J3:L3"/>
    <mergeCell ref="J4:L4"/>
    <mergeCell ref="B4:D4"/>
    <mergeCell ref="B3:D3"/>
    <mergeCell ref="F3:H3"/>
    <mergeCell ref="F4:H4"/>
  </mergeCells>
  <conditionalFormatting sqref="B50:B54">
    <cfRule type="containsText" dxfId="12" priority="1" operator="containsText" text="Not Started">
      <formula>NOT(ISERROR(SEARCH("Not Started",B50)))</formula>
    </cfRule>
    <cfRule type="containsText" dxfId="11" priority="2" operator="containsText" text="Complete">
      <formula>NOT(ISERROR(SEARCH("Complete",B50)))</formula>
    </cfRule>
    <cfRule type="containsText" dxfId="10" priority="3" operator="containsText" text="Off Track">
      <formula>NOT(ISERROR(SEARCH("Off Track",B50)))</formula>
    </cfRule>
    <cfRule type="containsText" dxfId="9" priority="4" operator="containsText" text="At Risk">
      <formula>NOT(ISERROR(SEARCH("At Risk",B50)))</formula>
    </cfRule>
    <cfRule type="containsText" dxfId="8" priority="5" operator="containsText" text="On Track">
      <formula>NOT(ISERROR(SEARCH("On Track",B50)))</formula>
    </cfRule>
  </conditionalFormatting>
  <printOptions horizontalCentered="1"/>
  <pageMargins left="0.3" right="0.3" top="0.3" bottom="0.3" header="0" footer="0"/>
  <pageSetup scale="65" fitToHeight="0" orientation="landscape" verticalDpi="1200" r:id="rId1"/>
  <rowBreaks count="1" manualBreakCount="1">
    <brk id="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A0FB-E2AC-4843-BE59-1325FD06749F}">
  <sheetPr>
    <tabColor theme="5" tint="0.79998168889431442"/>
  </sheetPr>
  <dimension ref="B2:D15"/>
  <sheetViews>
    <sheetView showGridLines="0" workbookViewId="0">
      <selection activeCell="D69" sqref="D69"/>
    </sheetView>
  </sheetViews>
  <sheetFormatPr defaultRowHeight="15.75" x14ac:dyDescent="0.25"/>
  <cols>
    <col min="1" max="1" width="3.625" customWidth="1"/>
    <col min="2" max="2" width="18.625" customWidth="1"/>
  </cols>
  <sheetData>
    <row r="2" spans="2:4" ht="32.1" customHeight="1" x14ac:dyDescent="0.25">
      <c r="B2" s="28" t="s">
        <v>87</v>
      </c>
    </row>
    <row r="4" spans="2:4" ht="17.25" x14ac:dyDescent="0.25">
      <c r="B4" s="29" t="s">
        <v>39</v>
      </c>
      <c r="D4" s="29" t="s">
        <v>90</v>
      </c>
    </row>
    <row r="5" spans="2:4" ht="17.25" x14ac:dyDescent="0.25">
      <c r="B5" s="30" t="s">
        <v>40</v>
      </c>
      <c r="D5" s="63">
        <v>0</v>
      </c>
    </row>
    <row r="6" spans="2:4" ht="17.25" x14ac:dyDescent="0.25">
      <c r="B6" s="30" t="s">
        <v>41</v>
      </c>
      <c r="D6" s="63">
        <v>0.1</v>
      </c>
    </row>
    <row r="7" spans="2:4" ht="17.25" x14ac:dyDescent="0.25">
      <c r="B7" s="30" t="s">
        <v>42</v>
      </c>
      <c r="D7" s="63">
        <v>0.2</v>
      </c>
    </row>
    <row r="8" spans="2:4" ht="17.25" x14ac:dyDescent="0.25">
      <c r="B8" s="30" t="s">
        <v>43</v>
      </c>
      <c r="D8" s="63">
        <v>0.3</v>
      </c>
    </row>
    <row r="9" spans="2:4" ht="17.25" x14ac:dyDescent="0.25">
      <c r="B9" s="30" t="s">
        <v>44</v>
      </c>
      <c r="D9" s="64">
        <v>0.4</v>
      </c>
    </row>
    <row r="10" spans="2:4" ht="17.25" x14ac:dyDescent="0.25">
      <c r="D10" s="64">
        <v>0.5</v>
      </c>
    </row>
    <row r="11" spans="2:4" ht="17.25" x14ac:dyDescent="0.25">
      <c r="D11" s="64">
        <v>0.6</v>
      </c>
    </row>
    <row r="12" spans="2:4" ht="17.25" x14ac:dyDescent="0.25">
      <c r="D12" s="65">
        <v>0.7</v>
      </c>
    </row>
    <row r="13" spans="2:4" ht="17.25" x14ac:dyDescent="0.25">
      <c r="D13" s="65">
        <v>0.8</v>
      </c>
    </row>
    <row r="14" spans="2:4" ht="17.25" x14ac:dyDescent="0.25">
      <c r="D14" s="65">
        <v>0.9</v>
      </c>
    </row>
    <row r="15" spans="2:4" ht="17.25" x14ac:dyDescent="0.25">
      <c r="D15" s="65">
        <v>1</v>
      </c>
    </row>
  </sheetData>
  <conditionalFormatting sqref="B5:B9">
    <cfRule type="containsText" dxfId="7" priority="4" operator="containsText" text="Not Started">
      <formula>NOT(ISERROR(SEARCH("Not Started",B5)))</formula>
    </cfRule>
    <cfRule type="containsText" dxfId="6" priority="5" operator="containsText" text="Complete">
      <formula>NOT(ISERROR(SEARCH("Complete",B5)))</formula>
    </cfRule>
    <cfRule type="containsText" dxfId="5" priority="6" operator="containsText" text="Off Track">
      <formula>NOT(ISERROR(SEARCH("Off Track",B5)))</formula>
    </cfRule>
    <cfRule type="containsText" dxfId="4" priority="7" operator="containsText" text="At Risk">
      <formula>NOT(ISERROR(SEARCH("At Risk",B5)))</formula>
    </cfRule>
    <cfRule type="containsText" dxfId="3" priority="8" operator="containsText" text="On Track">
      <formula>NOT(ISERROR(SEARCH("On Track",B5)))</formula>
    </cfRule>
  </conditionalFormatting>
  <conditionalFormatting sqref="D5:D15">
    <cfRule type="cellIs" dxfId="2" priority="1" operator="between">
      <formula>0.7</formula>
      <formula>1</formula>
    </cfRule>
    <cfRule type="cellIs" dxfId="1" priority="2" operator="between">
      <formula>0.4</formula>
      <formula>0.6</formula>
    </cfRule>
    <cfRule type="cellIs" dxfId="0" priority="3" operator="between">
      <formula>0</formula>
      <formula>0.3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065B-2188-8642-8B3C-313A3F03D732}">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OKR Report</vt:lpstr>
      <vt:lpstr>OKR Report Dashboard</vt:lpstr>
      <vt:lpstr>Status Keys - Do Not Delete</vt:lpstr>
      <vt:lpstr>- Disclaimer -</vt:lpstr>
      <vt:lpstr>'OKR Report'!Print_Area</vt:lpstr>
      <vt:lpstr>'OKR Report Dashboard'!Print_Area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2025-09-06T22:33:07Z</cp:lastPrinted>
  <dcterms:created xsi:type="dcterms:W3CDTF">2015-08-28T16:35:04Z</dcterms:created>
  <dcterms:modified xsi:type="dcterms:W3CDTF">2025-09-12T16:47:05Z</dcterms:modified>
</cp:coreProperties>
</file>