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kfranssen.APOLLO\Desktop\12414\"/>
    </mc:Choice>
  </mc:AlternateContent>
  <xr:revisionPtr revIDLastSave="0" documentId="13_ncr:1_{36D54C66-8BDC-4A40-AB24-130B87D5AEA8}" xr6:coauthVersionLast="47" xr6:coauthVersionMax="47" xr10:uidLastSave="{00000000-0000-0000-0000-000000000000}"/>
  <bookViews>
    <workbookView xWindow="-120" yWindow="-120" windowWidth="29040" windowHeight="12450" xr2:uid="{80B67690-674E-45A7-BF07-23F2068BDEC9}"/>
  </bookViews>
  <sheets>
    <sheet name="1. Film Budget DASHBOARD" sheetId="1" r:id="rId1"/>
    <sheet name="2. Above-The-Line BUDGET" sheetId="2" r:id="rId2"/>
    <sheet name="3. Production BUDGET" sheetId="3" r:id="rId3"/>
    <sheet name="4. Post-Production BUDGET" sheetId="4" r:id="rId4"/>
    <sheet name="5. Marketing &amp; Publicity BUDGET" sheetId="5" r:id="rId5"/>
    <sheet name="6. Legal, Acct, Admin BUDGET" sheetId="6" r:id="rId6"/>
    <sheet name="7. Dist. and Delivery BUDGET" sheetId="7" r:id="rId7"/>
    <sheet name="8. Cash Flow TRACKER" sheetId="8" r:id="rId8"/>
    <sheet name="9. Notes and Assumptions" sheetId="9" r:id="rId9"/>
    <sheet name="10. Funding Sources" sheetId="10" r:id="rId10"/>
    <sheet name="11. Payroll Summary" sheetId="12" r:id="rId11"/>
    <sheet name="12. In-Kind Donations" sheetId="13" r:id="rId12"/>
    <sheet name="13. Int. and Local Incentives" sheetId="14" r:id="rId13"/>
    <sheet name="- Disclaimer -" sheetId="15" r:id="rId14"/>
  </sheets>
  <definedNames>
    <definedName name="_xlnm.Print_Area" localSheetId="0">'1. Film Budget DASHBOARD'!$B$2:$T$37</definedName>
    <definedName name="_xlnm.Print_Area" localSheetId="9">'10. Funding Sources'!$B$1:$G$19</definedName>
    <definedName name="_xlnm.Print_Area" localSheetId="10">'11. Payroll Summary'!$B$1:$J$19</definedName>
    <definedName name="_xlnm.Print_Area" localSheetId="11">'12. In-Kind Donations'!$B$1:$G$19</definedName>
    <definedName name="_xlnm.Print_Area" localSheetId="12">'13. Int. and Local Incentives'!$B$1:$I$19</definedName>
    <definedName name="_xlnm.Print_Area" localSheetId="1">'2. Above-The-Line BUDGET'!$B$1:$F$21</definedName>
    <definedName name="_xlnm.Print_Area" localSheetId="2">'3. Production BUDGET'!$B$1:$H$21</definedName>
    <definedName name="_xlnm.Print_Area" localSheetId="3">'4. Post-Production BUDGET'!$B$1:$G$21</definedName>
    <definedName name="_xlnm.Print_Area" localSheetId="4">'5. Marketing &amp; Publicity BUDGET'!$B$1:$F$21</definedName>
    <definedName name="_xlnm.Print_Area" localSheetId="5">'6. Legal, Acct, Admin BUDGET'!$B$1:$G$21</definedName>
    <definedName name="_xlnm.Print_Area" localSheetId="6">'7. Dist. and Delivery BUDGET'!$B$1:$F$21</definedName>
    <definedName name="_xlnm.Print_Area" localSheetId="7">'8. Cash Flow TRACKER'!$B$1:$AM$46</definedName>
    <definedName name="_xlnm.Print_Area" localSheetId="8">'9. Notes and Assumptions'!$B$1:$C$19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6" i="8" l="1"/>
  <c r="E56" i="8"/>
  <c r="D57" i="8"/>
  <c r="E57" i="8"/>
  <c r="D58" i="8"/>
  <c r="E58" i="8"/>
  <c r="D59" i="8"/>
  <c r="E59" i="8"/>
  <c r="D60" i="8"/>
  <c r="E60" i="8"/>
  <c r="D61" i="8"/>
  <c r="E61" i="8"/>
  <c r="D62" i="8"/>
  <c r="E62" i="8"/>
  <c r="C57" i="8"/>
  <c r="C62" i="8"/>
  <c r="C61" i="8"/>
  <c r="C60" i="8"/>
  <c r="C59" i="8"/>
  <c r="C58" i="8"/>
  <c r="D52" i="8"/>
  <c r="E52" i="8"/>
  <c r="D53" i="8"/>
  <c r="E53" i="8"/>
  <c r="D54" i="8"/>
  <c r="E54" i="8"/>
  <c r="D55" i="8"/>
  <c r="E55" i="8"/>
  <c r="C56" i="8"/>
  <c r="C55" i="8"/>
  <c r="C54" i="8"/>
  <c r="C53" i="8"/>
  <c r="C52" i="8"/>
  <c r="D51" i="8"/>
  <c r="E51" i="8"/>
  <c r="C51" i="8"/>
  <c r="AM6" i="8"/>
  <c r="AM7" i="8"/>
  <c r="AM8" i="8"/>
  <c r="AM9" i="8"/>
  <c r="AM10" i="8"/>
  <c r="AM11" i="8"/>
  <c r="AM12" i="8"/>
  <c r="AM13" i="8"/>
  <c r="AM14" i="8"/>
  <c r="AM15" i="8"/>
  <c r="AM16" i="8"/>
  <c r="AM17" i="8"/>
  <c r="AM18" i="8"/>
  <c r="AM19" i="8"/>
  <c r="AM20" i="8"/>
  <c r="AM21" i="8"/>
  <c r="AM22" i="8"/>
  <c r="AM23" i="8"/>
  <c r="AM24" i="8"/>
  <c r="AM25" i="8"/>
  <c r="AM26" i="8"/>
  <c r="AM27" i="8"/>
  <c r="AM28" i="8"/>
  <c r="AM29" i="8"/>
  <c r="AM30" i="8"/>
  <c r="AM31" i="8"/>
  <c r="AM32" i="8"/>
  <c r="AM33" i="8"/>
  <c r="AM34" i="8"/>
  <c r="AM35" i="8"/>
  <c r="AM36" i="8"/>
  <c r="AM37" i="8"/>
  <c r="AM38" i="8"/>
  <c r="AM39" i="8"/>
  <c r="AM40" i="8"/>
  <c r="AM41" i="8"/>
  <c r="AM42" i="8"/>
  <c r="AM43" i="8"/>
  <c r="AM44" i="8"/>
  <c r="AM45" i="8"/>
  <c r="AM5" i="8"/>
  <c r="AL46" i="8"/>
  <c r="AI46" i="8"/>
  <c r="AF46" i="8"/>
  <c r="AC46" i="8"/>
  <c r="Z46" i="8"/>
  <c r="W46" i="8"/>
  <c r="T46" i="8"/>
  <c r="Q46" i="8"/>
  <c r="N46" i="8"/>
  <c r="K46" i="8"/>
  <c r="H46" i="8"/>
  <c r="E46" i="8"/>
  <c r="C46" i="8"/>
  <c r="D46" i="8"/>
  <c r="F46" i="8"/>
  <c r="G46" i="8"/>
  <c r="I46" i="8"/>
  <c r="J46" i="8"/>
  <c r="L46" i="8"/>
  <c r="M46" i="8"/>
  <c r="O46" i="8"/>
  <c r="P46" i="8"/>
  <c r="R46" i="8"/>
  <c r="S46" i="8"/>
  <c r="U46" i="8"/>
  <c r="V46" i="8"/>
  <c r="X46" i="8"/>
  <c r="Y46" i="8"/>
  <c r="AA46" i="8"/>
  <c r="AB46" i="8"/>
  <c r="AD46" i="8"/>
  <c r="AE46" i="8"/>
  <c r="AG46" i="8"/>
  <c r="AH46" i="8"/>
  <c r="AJ46" i="8"/>
  <c r="AK46" i="8"/>
  <c r="D27" i="1"/>
  <c r="C27" i="1"/>
  <c r="D26" i="1"/>
  <c r="C26" i="1"/>
  <c r="D25" i="1"/>
  <c r="C25" i="1"/>
  <c r="E28" i="1"/>
  <c r="F28" i="1" s="1"/>
  <c r="D24" i="1"/>
  <c r="C24" i="1"/>
  <c r="D23" i="1"/>
  <c r="C23" i="1"/>
  <c r="G5" i="14"/>
  <c r="G6" i="14"/>
  <c r="G7" i="14"/>
  <c r="G8" i="14"/>
  <c r="G9" i="14"/>
  <c r="G10" i="14"/>
  <c r="G11" i="14"/>
  <c r="G12" i="14"/>
  <c r="G13" i="14"/>
  <c r="G14" i="14"/>
  <c r="G15" i="14"/>
  <c r="G16" i="14"/>
  <c r="G17" i="14"/>
  <c r="G18" i="14"/>
  <c r="G4" i="14"/>
  <c r="D19" i="13"/>
  <c r="I5" i="12"/>
  <c r="I6" i="12"/>
  <c r="I7" i="12"/>
  <c r="I8" i="12"/>
  <c r="I9" i="12"/>
  <c r="I10" i="12"/>
  <c r="I11" i="12"/>
  <c r="I12" i="12"/>
  <c r="I13" i="12"/>
  <c r="I14" i="12"/>
  <c r="I15" i="12"/>
  <c r="I16" i="12"/>
  <c r="I17" i="12"/>
  <c r="I18" i="12"/>
  <c r="I4" i="12"/>
  <c r="D19" i="10"/>
  <c r="C19" i="10"/>
  <c r="E18" i="7"/>
  <c r="E17" i="7"/>
  <c r="E16" i="7"/>
  <c r="E15" i="7"/>
  <c r="E14" i="7"/>
  <c r="E13" i="7"/>
  <c r="E12" i="7"/>
  <c r="E11" i="7"/>
  <c r="E10" i="7"/>
  <c r="E9" i="7"/>
  <c r="E8" i="7"/>
  <c r="E7" i="7"/>
  <c r="E6" i="7"/>
  <c r="E5" i="7"/>
  <c r="E4" i="7"/>
  <c r="F18" i="6"/>
  <c r="F17" i="6"/>
  <c r="F16" i="6"/>
  <c r="F15" i="6"/>
  <c r="F14" i="6"/>
  <c r="F13" i="6"/>
  <c r="F12" i="6"/>
  <c r="F11" i="6"/>
  <c r="F10" i="6"/>
  <c r="F9" i="6"/>
  <c r="F8" i="6"/>
  <c r="F7" i="6"/>
  <c r="F6" i="6"/>
  <c r="F5" i="6"/>
  <c r="F4" i="6"/>
  <c r="E5" i="5"/>
  <c r="E6" i="5"/>
  <c r="E7" i="5"/>
  <c r="E8" i="5"/>
  <c r="E9" i="5"/>
  <c r="E10" i="5"/>
  <c r="E11" i="5"/>
  <c r="E12" i="5"/>
  <c r="E13" i="5"/>
  <c r="E14" i="5"/>
  <c r="E15" i="5"/>
  <c r="E16" i="5"/>
  <c r="E17" i="5"/>
  <c r="E18" i="5"/>
  <c r="E4" i="5"/>
  <c r="F18" i="4"/>
  <c r="F17" i="4"/>
  <c r="F16" i="4"/>
  <c r="F15" i="4"/>
  <c r="F14" i="4"/>
  <c r="F13" i="4"/>
  <c r="F12" i="4"/>
  <c r="F11" i="4"/>
  <c r="F10" i="4"/>
  <c r="F9" i="4"/>
  <c r="F8" i="4"/>
  <c r="F7" i="4"/>
  <c r="F6" i="4"/>
  <c r="F5" i="4"/>
  <c r="F4" i="4"/>
  <c r="G19" i="3"/>
  <c r="G5" i="3"/>
  <c r="G6" i="3"/>
  <c r="G7" i="3"/>
  <c r="G8" i="3"/>
  <c r="G9" i="3"/>
  <c r="G10" i="3"/>
  <c r="G11" i="3"/>
  <c r="G12" i="3"/>
  <c r="G13" i="3"/>
  <c r="G14" i="3"/>
  <c r="G15" i="3"/>
  <c r="G16" i="3"/>
  <c r="G17" i="3"/>
  <c r="G18" i="3"/>
  <c r="G4" i="3"/>
  <c r="E13" i="2"/>
  <c r="E5" i="2"/>
  <c r="E6" i="2"/>
  <c r="E7" i="2"/>
  <c r="E8" i="2"/>
  <c r="E9" i="2"/>
  <c r="E10" i="2"/>
  <c r="E11" i="2"/>
  <c r="E12" i="2"/>
  <c r="E14" i="2"/>
  <c r="E15" i="2"/>
  <c r="E16" i="2"/>
  <c r="E17" i="2"/>
  <c r="E18" i="2"/>
  <c r="E4" i="2"/>
  <c r="I19" i="12" l="1"/>
  <c r="AM46" i="8"/>
  <c r="E27" i="1"/>
  <c r="F27" i="1" s="1"/>
  <c r="E24" i="1"/>
  <c r="F24" i="1" s="1"/>
  <c r="D29" i="1"/>
  <c r="E25" i="1"/>
  <c r="F25" i="1" s="1"/>
  <c r="E23" i="1"/>
  <c r="F23" i="1" s="1"/>
  <c r="C29" i="1"/>
  <c r="E26" i="1"/>
  <c r="F26" i="1" s="1"/>
  <c r="G19" i="14"/>
  <c r="E19" i="7"/>
  <c r="F19" i="6"/>
  <c r="E19" i="5"/>
  <c r="F19" i="4"/>
  <c r="E19" i="2"/>
  <c r="C36" i="1" l="1"/>
  <c r="C12" i="1"/>
  <c r="C13" i="1"/>
  <c r="C33" i="1"/>
  <c r="C32" i="1"/>
  <c r="C37" i="1"/>
  <c r="C35" i="1"/>
  <c r="C34" i="1"/>
  <c r="E29" i="1"/>
  <c r="F29" i="1" s="1"/>
</calcChain>
</file>

<file path=xl/sharedStrings.xml><?xml version="1.0" encoding="utf-8"?>
<sst xmlns="http://schemas.openxmlformats.org/spreadsheetml/2006/main" count="474" uniqueCount="314">
  <si>
    <t>Feature Film Budget Template Example</t>
  </si>
  <si>
    <t>Above-The-Line</t>
  </si>
  <si>
    <t>Line Item</t>
  </si>
  <si>
    <t>Quantity</t>
  </si>
  <si>
    <t>Rate</t>
  </si>
  <si>
    <t>Line Total</t>
  </si>
  <si>
    <t>Notes</t>
  </si>
  <si>
    <t>Producer(s)</t>
  </si>
  <si>
    <t>Executive Producer(s)</t>
  </si>
  <si>
    <t>Director</t>
  </si>
  <si>
    <t>Writer(s)</t>
  </si>
  <si>
    <t>Lead Actor(s)</t>
  </si>
  <si>
    <t>Supporting Actor(s)</t>
  </si>
  <si>
    <t>Casting Director</t>
  </si>
  <si>
    <t>Rights Acquisition</t>
  </si>
  <si>
    <t>Development Costs</t>
  </si>
  <si>
    <t>Legal Fees (ATL)</t>
  </si>
  <si>
    <t>Travel / Meetings</t>
  </si>
  <si>
    <t>Subtotal</t>
  </si>
  <si>
    <t>Flat fee</t>
  </si>
  <si>
    <t>Total for both</t>
  </si>
  <si>
    <t>5 weeks plus prep</t>
  </si>
  <si>
    <t>Star / lead talent</t>
  </si>
  <si>
    <t>Day players and minor roles</t>
  </si>
  <si>
    <t>Three-week engagement</t>
  </si>
  <si>
    <t>Short-story license</t>
  </si>
  <si>
    <t>Script coverage, research</t>
  </si>
  <si>
    <t>Deal memos, contracts</t>
  </si>
  <si>
    <t>Director / prod meetings</t>
  </si>
  <si>
    <t>Department</t>
  </si>
  <si>
    <t>Camera</t>
  </si>
  <si>
    <t>DP</t>
  </si>
  <si>
    <t>Lighting and Grip</t>
  </si>
  <si>
    <t>Gaffer, Best Boy, Grip</t>
  </si>
  <si>
    <t>Total Days</t>
  </si>
  <si>
    <r>
      <t>Rate</t>
    </r>
    <r>
      <rPr>
        <sz val="9"/>
        <color theme="1"/>
        <rFont val="Century Gothic"/>
        <family val="2"/>
      </rPr>
      <t xml:space="preserve"> (per day)</t>
    </r>
  </si>
  <si>
    <t>Three weeks</t>
  </si>
  <si>
    <t>Sound</t>
  </si>
  <si>
    <t>Mixer, Boom Operations</t>
  </si>
  <si>
    <t>Production Design</t>
  </si>
  <si>
    <t>Designer and Team</t>
  </si>
  <si>
    <t>Wardrobe</t>
  </si>
  <si>
    <t>Costumes, Stylists</t>
  </si>
  <si>
    <t>Locations</t>
  </si>
  <si>
    <t>Permits, Fees</t>
  </si>
  <si>
    <t>Transport</t>
  </si>
  <si>
    <t>Trucks, Vans</t>
  </si>
  <si>
    <t>Catering and Craft</t>
  </si>
  <si>
    <t>Insurance</t>
  </si>
  <si>
    <t>Production</t>
  </si>
  <si>
    <t>General and equipment</t>
  </si>
  <si>
    <t>Set Construction</t>
  </si>
  <si>
    <t>Flats, Build, Paint</t>
  </si>
  <si>
    <t>Contingency</t>
  </si>
  <si>
    <t>Built into total</t>
  </si>
  <si>
    <t>Editor</t>
  </si>
  <si>
    <t>Five weeks</t>
  </si>
  <si>
    <t>Color Correction</t>
  </si>
  <si>
    <t>Final conform and grading</t>
  </si>
  <si>
    <t>Composer</t>
  </si>
  <si>
    <t>Sound Mix</t>
  </si>
  <si>
    <t>Score</t>
  </si>
  <si>
    <t>ADR / Foley</t>
  </si>
  <si>
    <t>On site</t>
  </si>
  <si>
    <t>Titles and Graphics</t>
  </si>
  <si>
    <t>Lower thirds, credits</t>
  </si>
  <si>
    <t>Post Supervision</t>
  </si>
  <si>
    <t>Mastering / Output</t>
  </si>
  <si>
    <t>DCP, ProRes, Backups</t>
  </si>
  <si>
    <t>VFX</t>
  </si>
  <si>
    <t>Six shots</t>
  </si>
  <si>
    <t>Music Licensing</t>
  </si>
  <si>
    <t>Four pre-cleared tracks</t>
  </si>
  <si>
    <t>Trailer Production</t>
  </si>
  <si>
    <t>Includes teaser</t>
  </si>
  <si>
    <t>Poster Design and Print</t>
  </si>
  <si>
    <t>300 units</t>
  </si>
  <si>
    <t>PR Firm Retainer</t>
  </si>
  <si>
    <t>Pre-release and launch</t>
  </si>
  <si>
    <t>Press Kits</t>
  </si>
  <si>
    <t>PDF and print</t>
  </si>
  <si>
    <t>Social Media Campaign</t>
  </si>
  <si>
    <t>Boosted posts</t>
  </si>
  <si>
    <t>Influencer Marketing</t>
  </si>
  <si>
    <t>Four partnerships</t>
  </si>
  <si>
    <t>Festival Promotion</t>
  </si>
  <si>
    <t>TIFF, SXSW outreach</t>
  </si>
  <si>
    <t>Contracts, rights, NDAs</t>
  </si>
  <si>
    <t>Production Accounting</t>
  </si>
  <si>
    <t>Three months</t>
  </si>
  <si>
    <t>Permit Fees</t>
  </si>
  <si>
    <t>City, drone, night shoot</t>
  </si>
  <si>
    <t>Insurance (E&amp;O)</t>
  </si>
  <si>
    <t>Office Supplies</t>
  </si>
  <si>
    <t>Printer, paper, toner, drives</t>
  </si>
  <si>
    <t>Software Licenses</t>
  </si>
  <si>
    <t>Administrative Staff</t>
  </si>
  <si>
    <t>Two months, production coordinator and office PA</t>
  </si>
  <si>
    <t>Contingency (Admin)</t>
  </si>
  <si>
    <t>Buffer for extension, surprises</t>
  </si>
  <si>
    <t>DCP Creation</t>
  </si>
  <si>
    <t>Theatrical and backup</t>
  </si>
  <si>
    <t>Closed Captioning</t>
  </si>
  <si>
    <t>For English CC</t>
  </si>
  <si>
    <t>Subtitles - Spanish</t>
  </si>
  <si>
    <t>Festival and streaming delivery</t>
  </si>
  <si>
    <t>Platform Aggregator</t>
  </si>
  <si>
    <t>Streaming services</t>
  </si>
  <si>
    <t>Delivery drives, Archive</t>
  </si>
  <si>
    <t>LTO backup, cloud, RAID</t>
  </si>
  <si>
    <t>Metadata / Artwork Prep</t>
  </si>
  <si>
    <t>Platform assets (poster, synopsis)</t>
  </si>
  <si>
    <t>Festival Submission Fees</t>
  </si>
  <si>
    <t>Post-premiere rounds</t>
  </si>
  <si>
    <t>Notes and Assumptions</t>
  </si>
  <si>
    <t>Line Item / Area</t>
  </si>
  <si>
    <t>Lead Actor Fee</t>
  </si>
  <si>
    <t>Includes agency commission; 3-week shoot, 1-week prep</t>
  </si>
  <si>
    <t>Location Fees</t>
  </si>
  <si>
    <t>Includes security, overtime agreements</t>
  </si>
  <si>
    <t>Set at 10% of Production + Admin</t>
  </si>
  <si>
    <t>PR Retainer</t>
  </si>
  <si>
    <t>Locked at $7,500/month × 2 months</t>
  </si>
  <si>
    <t>Flat fee buyout – no back-end royalties</t>
  </si>
  <si>
    <t>Aggregator Fee</t>
  </si>
  <si>
    <t>Includes 4 platforms + QC pass</t>
  </si>
  <si>
    <t>In-kind Donations</t>
  </si>
  <si>
    <t>Valued conservatively, not tax-deductible</t>
  </si>
  <si>
    <t>2 indie tracks at $2,500 + 2 library cues at $2,500</t>
  </si>
  <si>
    <t>Funding Sources</t>
  </si>
  <si>
    <t>Amount Committed</t>
  </si>
  <si>
    <t>Amount Received</t>
  </si>
  <si>
    <t>Date Received</t>
  </si>
  <si>
    <t>Type</t>
  </si>
  <si>
    <t>MM/DD/YY</t>
  </si>
  <si>
    <t>Private Equity</t>
  </si>
  <si>
    <t>Closed round</t>
  </si>
  <si>
    <t>Private Equity - A</t>
  </si>
  <si>
    <t>Private Equity - B</t>
  </si>
  <si>
    <t>50% on delivery</t>
  </si>
  <si>
    <t>Total Funding</t>
  </si>
  <si>
    <t>Kickstarter</t>
  </si>
  <si>
    <t>Crowdfunding</t>
  </si>
  <si>
    <t>After fees: $56,400</t>
  </si>
  <si>
    <t>State Film Grant (Oregon)</t>
  </si>
  <si>
    <t>Pending Gov. Grant</t>
  </si>
  <si>
    <t>Will apply post-production</t>
  </si>
  <si>
    <t>Tax Credit Estimate</t>
  </si>
  <si>
    <t>Incentive</t>
  </si>
  <si>
    <t>Estimate only</t>
  </si>
  <si>
    <t>Brand Sponsorship</t>
  </si>
  <si>
    <t>In-kind and cash</t>
  </si>
  <si>
    <t>Product placement</t>
  </si>
  <si>
    <t>Producer Contribution</t>
  </si>
  <si>
    <t>Personal</t>
  </si>
  <si>
    <t>Payroll Summary</t>
  </si>
  <si>
    <t>Position</t>
  </si>
  <si>
    <t>Name</t>
  </si>
  <si>
    <t>Union</t>
  </si>
  <si>
    <t>Rate Type</t>
  </si>
  <si>
    <t>Daily</t>
  </si>
  <si>
    <t>Weekly</t>
  </si>
  <si>
    <t>Total Pay</t>
  </si>
  <si>
    <t>Cast</t>
  </si>
  <si>
    <t>Lead Actor 1</t>
  </si>
  <si>
    <t>Y</t>
  </si>
  <si>
    <t>SAG Schedule F</t>
  </si>
  <si>
    <t>M. Yu</t>
  </si>
  <si>
    <t>IATSE</t>
  </si>
  <si>
    <t>Art Department</t>
  </si>
  <si>
    <t>Set Decorator</t>
  </si>
  <si>
    <t>T. Bianchi</t>
  </si>
  <si>
    <t>N</t>
  </si>
  <si>
    <t>Non-Union</t>
  </si>
  <si>
    <t>Post</t>
  </si>
  <si>
    <t>A. Kim</t>
  </si>
  <si>
    <t>y</t>
  </si>
  <si>
    <t>Admin</t>
  </si>
  <si>
    <t>Production Coordinator</t>
  </si>
  <si>
    <t>J. Han</t>
  </si>
  <si>
    <t>Monthly</t>
  </si>
  <si>
    <t>Days/Weeks/Months</t>
  </si>
  <si>
    <t>Total Payroll</t>
  </si>
  <si>
    <t>In-Kind Donations</t>
  </si>
  <si>
    <t>Item / Service Donated</t>
  </si>
  <si>
    <t>Donor</t>
  </si>
  <si>
    <t>FMV</t>
  </si>
  <si>
    <t>Use in Production</t>
  </si>
  <si>
    <t>Production Office</t>
  </si>
  <si>
    <t>Confirmed</t>
  </si>
  <si>
    <t>Total In-Kind Value</t>
  </si>
  <si>
    <t>Office Space (1 month)</t>
  </si>
  <si>
    <t>Realty Co.</t>
  </si>
  <si>
    <t>Lobby space, basic furnishings</t>
  </si>
  <si>
    <t>Equipment - Grip Truck</t>
  </si>
  <si>
    <t>Grip FX Rentals</t>
  </si>
  <si>
    <t>G&amp;E</t>
  </si>
  <si>
    <t>Full three-week use</t>
  </si>
  <si>
    <t>Catering (1 week)</t>
  </si>
  <si>
    <t>Local Kitchen</t>
  </si>
  <si>
    <t>Crew Meals</t>
  </si>
  <si>
    <t>Vegan-friendly sponsor</t>
  </si>
  <si>
    <t>Wardrobe Loan</t>
  </si>
  <si>
    <t>Vintage Vault</t>
  </si>
  <si>
    <t>Costume Department</t>
  </si>
  <si>
    <t>1950s vintage items</t>
  </si>
  <si>
    <t>International and Local Incentives</t>
  </si>
  <si>
    <t>Incentive Program</t>
  </si>
  <si>
    <t>Location</t>
  </si>
  <si>
    <t>Rebate %</t>
  </si>
  <si>
    <t>Status</t>
  </si>
  <si>
    <t>Est. Rebate</t>
  </si>
  <si>
    <t>Oregon Production Rebate</t>
  </si>
  <si>
    <t>Oregon, USA</t>
  </si>
  <si>
    <t>Will apply</t>
  </si>
  <si>
    <t>Canadian Post Prod Office</t>
  </si>
  <si>
    <t>Toronto, Canada</t>
  </si>
  <si>
    <t>Tax Credit</t>
  </si>
  <si>
    <t>UK Film Tax Relief</t>
  </si>
  <si>
    <t>UK</t>
  </si>
  <si>
    <t>Regional and labor included</t>
  </si>
  <si>
    <t>Need CDN post house</t>
  </si>
  <si>
    <t>Cultural test passed</t>
  </si>
  <si>
    <t>Not applied</t>
  </si>
  <si>
    <t>Approved</t>
  </si>
  <si>
    <t>Pre-Approved</t>
  </si>
  <si>
    <t>Georgia Film Credit</t>
  </si>
  <si>
    <t>Georgia, USA</t>
  </si>
  <si>
    <t>Transferable</t>
  </si>
  <si>
    <t>Requires peach logo on screen</t>
  </si>
  <si>
    <t>Total Incentives</t>
  </si>
  <si>
    <t>Category Totals</t>
  </si>
  <si>
    <t>Budget Category</t>
  </si>
  <si>
    <t>Projected Totals</t>
  </si>
  <si>
    <t>Actual Total</t>
  </si>
  <si>
    <t xml:space="preserve">Variance </t>
  </si>
  <si>
    <t>Projected Total</t>
  </si>
  <si>
    <t>Post-Production (Below-the-Line)</t>
  </si>
  <si>
    <t>Marketing and Publicity</t>
  </si>
  <si>
    <t>Legal, Accounting, and Admin</t>
  </si>
  <si>
    <t>Included</t>
  </si>
  <si>
    <t>Total Feature Film Budget</t>
  </si>
  <si>
    <t>Projected Totals by %</t>
  </si>
  <si>
    <t>Projected Spend</t>
  </si>
  <si>
    <t>Actual Spend</t>
  </si>
  <si>
    <t>Pre-Production</t>
  </si>
  <si>
    <t>Production Week 1</t>
  </si>
  <si>
    <t>Production Week 2</t>
  </si>
  <si>
    <t>Production Week 3</t>
  </si>
  <si>
    <t>Post Production Month 1</t>
  </si>
  <si>
    <t>Post production Month 2</t>
  </si>
  <si>
    <t>May</t>
  </si>
  <si>
    <t>Monthly Totals</t>
  </si>
  <si>
    <t>At-A-Glance</t>
  </si>
  <si>
    <t>Total % of Budget Used</t>
  </si>
  <si>
    <t>Number of Tabs Completed</t>
  </si>
  <si>
    <t>Last Updated</t>
  </si>
  <si>
    <t>Film Title</t>
  </si>
  <si>
    <t>Production Company</t>
  </si>
  <si>
    <t>Budget Version</t>
  </si>
  <si>
    <t>Date Prepared</t>
  </si>
  <si>
    <t>Currency</t>
  </si>
  <si>
    <t>CLICK HERE TO CREATE IN SMARTSHEET</t>
  </si>
  <si>
    <t>This Side of Midnight</t>
  </si>
  <si>
    <t>Alexandra Mattson and Aviv Perez</t>
  </si>
  <si>
    <t>Sidecar Films</t>
  </si>
  <si>
    <t>V 1.0 - Initial Lock</t>
  </si>
  <si>
    <t>USD</t>
  </si>
  <si>
    <r>
      <t xml:space="preserve">KPI Data </t>
    </r>
    <r>
      <rPr>
        <sz val="9"/>
        <color theme="4"/>
        <rFont val="Century Gothic"/>
        <family val="2"/>
      </rPr>
      <t>(shaded cells auto-populate)</t>
    </r>
  </si>
  <si>
    <t>Benchmark</t>
  </si>
  <si>
    <t>January</t>
  </si>
  <si>
    <t>February</t>
  </si>
  <si>
    <t>March</t>
  </si>
  <si>
    <t>April</t>
  </si>
  <si>
    <t>June</t>
  </si>
  <si>
    <t>Phases</t>
  </si>
  <si>
    <t>July</t>
  </si>
  <si>
    <t>August</t>
  </si>
  <si>
    <t>September</t>
  </si>
  <si>
    <t>October</t>
  </si>
  <si>
    <t>November</t>
  </si>
  <si>
    <t>December</t>
  </si>
  <si>
    <t>ATL</t>
  </si>
  <si>
    <t>Prod</t>
  </si>
  <si>
    <t>Marketing</t>
  </si>
  <si>
    <t>Delivery</t>
  </si>
  <si>
    <r>
      <t xml:space="preserve">Total Outflow </t>
    </r>
    <r>
      <rPr>
        <sz val="9"/>
        <color theme="1"/>
        <rFont val="Century Gothic"/>
        <family val="2"/>
      </rPr>
      <t>(Actual Spend)</t>
    </r>
  </si>
  <si>
    <t>Projected</t>
  </si>
  <si>
    <t>Actual</t>
  </si>
  <si>
    <t>"This Side of Midnight"</t>
  </si>
  <si>
    <r>
      <rPr>
        <i/>
        <sz val="14"/>
        <color theme="4"/>
        <rFont val="Century Gothic"/>
        <family val="2"/>
      </rPr>
      <t xml:space="preserve">Users are to </t>
    </r>
    <r>
      <rPr>
        <b/>
        <i/>
        <sz val="14"/>
        <color theme="4"/>
        <rFont val="Century Gothic"/>
        <family val="2"/>
      </rPr>
      <t xml:space="preserve">complete the accompanying Tabs 2 through 13. </t>
    </r>
    <r>
      <rPr>
        <i/>
        <sz val="14"/>
        <color theme="4"/>
        <rFont val="Century Gothic"/>
        <family val="2"/>
      </rPr>
      <t xml:space="preserve">Shaded cells in the Dashboard Tables below pull content directly from these tabs. The charts above will be auto-populated by the Dashboard Tables below. </t>
    </r>
  </si>
  <si>
    <t>Overage Notes and Explanation (does not auto-populate)</t>
  </si>
  <si>
    <t>Tab 1's Dashboard will pull data from this table. Shaded cells in the table below will auto-populate.</t>
  </si>
  <si>
    <t>Data for Dashboard Chart (this pulls from above table - do not delete)</t>
  </si>
  <si>
    <t>Cash Flow Tracker</t>
  </si>
  <si>
    <t>Shaded cells in the table below will auto-populate.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</si>
  <si>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</si>
  <si>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Budget Category: Distribution and Delivery</t>
  </si>
  <si>
    <t>Budget Category: Legal, Accounting and Administrative</t>
  </si>
  <si>
    <t>Budget Category: Marketing &amp; Publicity</t>
  </si>
  <si>
    <t>Budget Category: Post-Production</t>
  </si>
  <si>
    <t>Budget Category: Production</t>
  </si>
  <si>
    <t>Budget Category: Above-The-Line</t>
  </si>
  <si>
    <r>
      <t xml:space="preserve">Budget Remaining 
</t>
    </r>
    <r>
      <rPr>
        <b/>
        <sz val="9"/>
        <color rgb="FFECE780"/>
        <rFont val="Century Gothic"/>
        <family val="2"/>
      </rPr>
      <t>(Actual - Projected)</t>
    </r>
  </si>
  <si>
    <t>Split among two writers</t>
  </si>
  <si>
    <t>5.1 plus stereo</t>
  </si>
  <si>
    <t>Errors and omissions policy</t>
  </si>
  <si>
    <t>Zoom, Slack, Studio Binder</t>
  </si>
  <si>
    <t>Seed money</t>
  </si>
  <si>
    <t>R. Delgado</t>
  </si>
  <si>
    <t>Cash Rebate</t>
  </si>
  <si>
    <t>Eligible Spend</t>
  </si>
  <si>
    <t>Production (Below-the-Line)</t>
  </si>
  <si>
    <t>Legal (Production)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</si>
</sst>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3">
    <font>
      <sz val="11"/>
      <color theme="1"/>
      <name val="Aptos Narrow"/>
      <family val="2"/>
      <scheme val="minor"/>
    </font>
    <font>
      <b/>
      <sz val="22"/>
      <color theme="1" tint="0.34998626667073579"/>
      <name val="Century Gothic"/>
      <family val="2"/>
    </font>
    <font>
      <sz val="12"/>
      <color theme="1"/>
      <name val="Century Gothic"/>
      <family val="2"/>
    </font>
    <font>
      <sz val="9"/>
      <color theme="1"/>
      <name val="Century Gothic"/>
      <family val="2"/>
    </font>
    <font>
      <b/>
      <sz val="9"/>
      <color theme="1"/>
      <name val="Century Gothic"/>
      <family val="2"/>
    </font>
    <font>
      <sz val="22"/>
      <color theme="4"/>
      <name val="Century Gothic"/>
      <family val="2"/>
    </font>
    <font>
      <b/>
      <sz val="11"/>
      <color theme="1"/>
      <name val="Century Gothic"/>
      <family val="2"/>
    </font>
    <font>
      <b/>
      <sz val="14"/>
      <color theme="1" tint="0.34998626667073579"/>
      <name val="Century Gothic"/>
      <family val="2"/>
    </font>
    <font>
      <b/>
      <sz val="14"/>
      <color theme="4"/>
      <name val="Century Gothic"/>
      <family val="2"/>
    </font>
    <font>
      <sz val="11"/>
      <color theme="1"/>
      <name val="Century Gothic"/>
      <family val="2"/>
    </font>
    <font>
      <i/>
      <sz val="14"/>
      <color theme="4"/>
      <name val="Century Gothic"/>
      <family val="2"/>
    </font>
    <font>
      <sz val="9"/>
      <color theme="4"/>
      <name val="Century Gothic"/>
      <family val="2"/>
    </font>
    <font>
      <sz val="14"/>
      <color theme="1"/>
      <name val="Century Gothic"/>
      <family val="2"/>
    </font>
    <font>
      <sz val="8"/>
      <name val="Aptos Narrow"/>
      <family val="2"/>
      <scheme val="minor"/>
    </font>
    <font>
      <sz val="11"/>
      <color theme="1"/>
      <name val="Aptos Narrow"/>
      <family val="2"/>
      <scheme val="minor"/>
    </font>
    <font>
      <b/>
      <sz val="42"/>
      <color rgb="FFABA419"/>
      <name val="Century Gothic"/>
      <family val="2"/>
    </font>
    <font>
      <b/>
      <i/>
      <sz val="14"/>
      <color theme="4"/>
      <name val="Century Gothic"/>
      <family val="2"/>
    </font>
    <font>
      <b/>
      <i/>
      <sz val="12"/>
      <color theme="4"/>
      <name val="Century Gothic"/>
      <family val="2"/>
    </font>
    <font>
      <sz val="12"/>
      <color theme="1"/>
      <name val="Arial"/>
      <family val="2"/>
    </font>
    <font>
      <b/>
      <sz val="14"/>
      <color rgb="FFECE780"/>
      <name val="Century Gothic"/>
      <family val="2"/>
    </font>
    <font>
      <b/>
      <sz val="9"/>
      <color rgb="FFECE780"/>
      <name val="Century Gothic"/>
      <family val="2"/>
    </font>
    <font>
      <u/>
      <sz val="11"/>
      <color theme="10"/>
      <name val="Aptos Narrow"/>
      <family val="2"/>
      <scheme val="minor"/>
    </font>
    <font>
      <b/>
      <u/>
      <sz val="22"/>
      <color theme="0"/>
      <name val="Century Gothic "/>
    </font>
  </fonts>
  <fills count="16">
    <fill>
      <patternFill patternType="none"/>
    </fill>
    <fill>
      <patternFill patternType="gray125"/>
    </fill>
    <fill>
      <patternFill patternType="solid">
        <fgColor theme="3" tint="0.89999084444715716"/>
        <bgColor indexed="64"/>
      </patternFill>
    </fill>
    <fill>
      <patternFill patternType="solid">
        <fgColor theme="0"/>
        <bgColor indexed="64"/>
      </patternFill>
    </fill>
    <fill>
      <patternFill patternType="solid">
        <fgColor theme="0" tint="-4.9989318521683403E-2"/>
        <bgColor indexed="64"/>
      </patternFill>
    </fill>
    <fill>
      <patternFill patternType="solid">
        <fgColor rgb="FFE4DD4A"/>
        <bgColor indexed="64"/>
      </patternFill>
    </fill>
    <fill>
      <patternFill patternType="solid">
        <fgColor rgb="FFF7F5C9"/>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ECE780"/>
        <bgColor indexed="64"/>
      </patternFill>
    </fill>
    <fill>
      <patternFill patternType="solid">
        <fgColor rgb="FF00BD32"/>
        <bgColor indexed="64"/>
      </patternFill>
    </fill>
    <fill>
      <patternFill patternType="solid">
        <fgColor theme="3" tint="0.749992370372631"/>
        <bgColor indexed="64"/>
      </patternFill>
    </fill>
    <fill>
      <patternFill patternType="solid">
        <fgColor theme="4"/>
        <bgColor indexed="64"/>
      </patternFill>
    </fill>
  </fills>
  <borders count="4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top style="thick">
        <color theme="0" tint="-0.24994659260841701"/>
      </top>
      <bottom style="thin">
        <color theme="0" tint="-0.24994659260841701"/>
      </bottom>
      <diagonal/>
    </border>
    <border>
      <left/>
      <right/>
      <top style="thick">
        <color theme="0" tint="-0.24994659260841701"/>
      </top>
      <bottom style="thin">
        <color theme="0" tint="-0.24994659260841701"/>
      </bottom>
      <diagonal/>
    </border>
    <border>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bottom style="thick">
        <color theme="0" tint="-0.24994659260841701"/>
      </bottom>
      <diagonal/>
    </border>
    <border>
      <left style="thin">
        <color theme="0" tint="-0.24994659260841701"/>
      </left>
      <right/>
      <top/>
      <bottom style="thin">
        <color theme="0" tint="-0.24994659260841701"/>
      </bottom>
      <diagonal/>
    </border>
    <border>
      <left style="thin">
        <color theme="0" tint="-0.24994659260841701"/>
      </left>
      <right/>
      <top/>
      <bottom/>
      <diagonal/>
    </border>
    <border>
      <left style="thick">
        <color theme="0" tint="-0.24994659260841701"/>
      </left>
      <right/>
      <top/>
      <bottom/>
      <diagonal/>
    </border>
    <border>
      <left style="thick">
        <color theme="0" tint="-0.24994659260841701"/>
      </left>
      <right style="thin">
        <color theme="0" tint="-0.24994659260841701"/>
      </right>
      <top style="thick">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ck">
        <color theme="4"/>
      </left>
      <right style="thin">
        <color theme="0" tint="-0.24994659260841701"/>
      </right>
      <top style="thin">
        <color theme="0" tint="-0.24994659260841701"/>
      </top>
      <bottom style="thin">
        <color theme="0" tint="-0.24994659260841701"/>
      </bottom>
      <diagonal/>
    </border>
    <border>
      <left/>
      <right style="thick">
        <color theme="0" tint="-0.24994659260841701"/>
      </right>
      <top/>
      <bottom/>
      <diagonal/>
    </border>
    <border>
      <left/>
      <right/>
      <top style="mediumDashed">
        <color theme="4"/>
      </top>
      <bottom style="mediumDashed">
        <color theme="4"/>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ck">
        <color theme="0" tint="-0.24994659260841701"/>
      </bottom>
      <diagonal/>
    </border>
    <border>
      <left style="thick">
        <color theme="0" tint="-0.24994659260841701"/>
      </left>
      <right style="thin">
        <color theme="0" tint="-0.24994659260841701"/>
      </right>
      <top style="thin">
        <color theme="0" tint="-0.24994659260841701"/>
      </top>
      <bottom style="thick">
        <color theme="0" tint="-0.24994659260841701"/>
      </bottom>
      <diagonal/>
    </border>
    <border>
      <left style="thick">
        <color theme="0" tint="-0.24994659260841701"/>
      </left>
      <right style="thin">
        <color theme="0" tint="-0.24994659260841701"/>
      </right>
      <top/>
      <bottom style="thin">
        <color theme="0" tint="-0.24994659260841701"/>
      </bottom>
      <diagonal/>
    </border>
    <border>
      <left style="thick">
        <color theme="0" tint="-0.24994659260841701"/>
      </left>
      <right style="thin">
        <color theme="0" tint="-0.24994659260841701"/>
      </right>
      <top/>
      <bottom/>
      <diagonal/>
    </border>
    <border>
      <left style="thick">
        <color theme="0" tint="-0.24994659260841701"/>
      </left>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diagonal/>
    </border>
    <border>
      <left/>
      <right style="thick">
        <color theme="0" tint="-0.24994659260841701"/>
      </right>
      <top style="thin">
        <color theme="0" tint="-0.24994659260841701"/>
      </top>
      <bottom style="thin">
        <color theme="0" tint="-0.24994659260841701"/>
      </bottom>
      <diagonal/>
    </border>
    <border>
      <left style="thin">
        <color theme="0" tint="-0.24994659260841701"/>
      </left>
      <right style="thick">
        <color theme="0" tint="-0.24994659260841701"/>
      </right>
      <top style="thin">
        <color theme="0" tint="-0.24994659260841701"/>
      </top>
      <bottom style="thick">
        <color theme="0" tint="-0.24994659260841701"/>
      </bottom>
      <diagonal/>
    </border>
    <border>
      <left/>
      <right style="thin">
        <color theme="0" tint="-0.24994659260841701"/>
      </right>
      <top/>
      <bottom style="thick">
        <color theme="0" tint="-0.24994659260841701"/>
      </bottom>
      <diagonal/>
    </border>
    <border>
      <left style="thin">
        <color theme="0" tint="-0.24994659260841701"/>
      </left>
      <right style="thick">
        <color theme="0" tint="-0.24994659260841701"/>
      </right>
      <top style="thick">
        <color theme="0" tint="-0.24994659260841701"/>
      </top>
      <bottom style="thin">
        <color theme="0" tint="-0.24994659260841701"/>
      </bottom>
      <diagonal/>
    </border>
    <border>
      <left style="thin">
        <color theme="0" tint="-0.24994659260841701"/>
      </left>
      <right style="thick">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ck">
        <color theme="0" tint="-0.34998626667073579"/>
      </left>
      <right/>
      <top/>
      <bottom/>
      <diagonal/>
    </border>
    <border>
      <left style="thick">
        <color theme="7" tint="0.79998168889431442"/>
      </left>
      <right/>
      <top style="thick">
        <color theme="7" tint="0.79998168889431442"/>
      </top>
      <bottom/>
      <diagonal/>
    </border>
    <border>
      <left/>
      <right/>
      <top style="thick">
        <color theme="7" tint="0.79998168889431442"/>
      </top>
      <bottom/>
      <diagonal/>
    </border>
    <border>
      <left/>
      <right style="thick">
        <color theme="7" tint="0.79998168889431442"/>
      </right>
      <top style="thick">
        <color theme="7" tint="0.79998168889431442"/>
      </top>
      <bottom/>
      <diagonal/>
    </border>
    <border>
      <left style="thick">
        <color theme="7" tint="0.79998168889431442"/>
      </left>
      <right/>
      <top/>
      <bottom/>
      <diagonal/>
    </border>
    <border>
      <left/>
      <right style="thick">
        <color theme="7" tint="0.79998168889431442"/>
      </right>
      <top/>
      <bottom/>
      <diagonal/>
    </border>
    <border>
      <left style="thick">
        <color theme="7" tint="0.79998168889431442"/>
      </left>
      <right/>
      <top/>
      <bottom style="thick">
        <color theme="7" tint="0.79998168889431442"/>
      </bottom>
      <diagonal/>
    </border>
    <border>
      <left/>
      <right/>
      <top/>
      <bottom style="thick">
        <color theme="7" tint="0.79998168889431442"/>
      </bottom>
      <diagonal/>
    </border>
    <border>
      <left/>
      <right style="thick">
        <color theme="7" tint="0.79998168889431442"/>
      </right>
      <top/>
      <bottom style="thick">
        <color theme="7" tint="0.79998168889431442"/>
      </bottom>
      <diagonal/>
    </border>
  </borders>
  <cellStyleXfs count="3">
    <xf numFmtId="0" fontId="0" fillId="0" borderId="0"/>
    <xf numFmtId="0" fontId="14" fillId="0" borderId="0"/>
    <xf numFmtId="0" fontId="21" fillId="0" borderId="0" applyNumberFormat="0" applyFill="0" applyBorder="0" applyAlignment="0" applyProtection="0"/>
  </cellStyleXfs>
  <cellXfs count="164">
    <xf numFmtId="0" fontId="0" fillId="0" borderId="0" xfId="0"/>
    <xf numFmtId="0" fontId="1" fillId="0" borderId="0" xfId="0" applyFont="1" applyAlignment="1">
      <alignment vertical="center"/>
    </xf>
    <xf numFmtId="0" fontId="2" fillId="2" borderId="2" xfId="0" applyFont="1" applyFill="1" applyBorder="1" applyAlignment="1">
      <alignment horizontal="left" vertical="center" indent="1"/>
    </xf>
    <xf numFmtId="0" fontId="2" fillId="2" borderId="2" xfId="0" applyFont="1" applyFill="1" applyBorder="1" applyAlignment="1">
      <alignment horizontal="center" vertical="center"/>
    </xf>
    <xf numFmtId="0" fontId="3" fillId="3" borderId="3" xfId="0" applyFont="1" applyFill="1" applyBorder="1" applyAlignment="1">
      <alignment horizontal="center" vertical="center" wrapText="1"/>
    </xf>
    <xf numFmtId="44" fontId="3" fillId="3" borderId="3" xfId="0" applyNumberFormat="1" applyFont="1" applyFill="1" applyBorder="1" applyAlignment="1">
      <alignment horizontal="center" vertical="center" wrapText="1"/>
    </xf>
    <xf numFmtId="44" fontId="3" fillId="4" borderId="3"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0" fontId="3" fillId="3" borderId="7" xfId="0" applyFont="1" applyFill="1" applyBorder="1" applyAlignment="1">
      <alignment horizontal="left" vertical="center" wrapText="1" indent="1"/>
    </xf>
    <xf numFmtId="0" fontId="3" fillId="3" borderId="7" xfId="0" applyFont="1" applyFill="1" applyBorder="1" applyAlignment="1">
      <alignment horizontal="center" vertical="center" wrapText="1"/>
    </xf>
    <xf numFmtId="44" fontId="3" fillId="3" borderId="8" xfId="0" applyNumberFormat="1" applyFont="1" applyFill="1" applyBorder="1" applyAlignment="1">
      <alignment horizontal="center" vertical="center" wrapText="1"/>
    </xf>
    <xf numFmtId="0" fontId="4" fillId="4" borderId="10" xfId="0" applyFont="1" applyFill="1" applyBorder="1" applyAlignment="1">
      <alignment horizontal="right" vertical="center" wrapText="1" indent="1"/>
    </xf>
    <xf numFmtId="0" fontId="4" fillId="4" borderId="11" xfId="0" applyFont="1" applyFill="1" applyBorder="1" applyAlignment="1">
      <alignment horizontal="right" vertical="center" wrapText="1" indent="1"/>
    </xf>
    <xf numFmtId="0" fontId="3" fillId="4" borderId="6" xfId="0" applyFont="1" applyFill="1" applyBorder="1" applyAlignment="1">
      <alignment horizontal="left" vertical="center" wrapText="1" indent="1"/>
    </xf>
    <xf numFmtId="44" fontId="4" fillId="4" borderId="6" xfId="0" applyNumberFormat="1" applyFont="1" applyFill="1" applyBorder="1" applyAlignment="1">
      <alignment horizontal="center" vertical="center" wrapText="1"/>
    </xf>
    <xf numFmtId="0" fontId="2" fillId="5" borderId="2" xfId="0" applyFont="1" applyFill="1" applyBorder="1" applyAlignment="1">
      <alignment horizontal="left" vertical="center" indent="1"/>
    </xf>
    <xf numFmtId="0" fontId="2" fillId="5" borderId="2" xfId="0" applyFont="1" applyFill="1" applyBorder="1" applyAlignment="1">
      <alignment horizontal="center" vertical="center"/>
    </xf>
    <xf numFmtId="2" fontId="3" fillId="3" borderId="3" xfId="0" applyNumberFormat="1" applyFont="1" applyFill="1" applyBorder="1" applyAlignment="1">
      <alignment horizontal="center" vertical="center" wrapText="1"/>
    </xf>
    <xf numFmtId="9" fontId="3" fillId="3" borderId="1" xfId="0" applyNumberFormat="1" applyFont="1" applyFill="1" applyBorder="1" applyAlignment="1">
      <alignment horizontal="left" vertical="center" wrapText="1" indent="1"/>
    </xf>
    <xf numFmtId="0" fontId="2" fillId="2" borderId="2" xfId="0" applyFont="1" applyFill="1" applyBorder="1" applyAlignment="1">
      <alignment horizontal="center" vertical="center" wrapText="1"/>
    </xf>
    <xf numFmtId="44" fontId="3" fillId="0" borderId="3" xfId="0" applyNumberFormat="1" applyFont="1" applyBorder="1" applyAlignment="1">
      <alignment horizontal="center" vertical="center" wrapText="1"/>
    </xf>
    <xf numFmtId="164" fontId="3" fillId="3" borderId="3"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4" fontId="4" fillId="4" borderId="6" xfId="0" applyNumberFormat="1" applyFont="1" applyFill="1" applyBorder="1" applyAlignment="1">
      <alignment horizontal="right" vertical="center" wrapText="1" indent="1"/>
    </xf>
    <xf numFmtId="9" fontId="3" fillId="3" borderId="1" xfId="0" applyNumberFormat="1" applyFont="1" applyFill="1" applyBorder="1" applyAlignment="1">
      <alignment horizontal="center" vertical="center" wrapText="1"/>
    </xf>
    <xf numFmtId="0" fontId="2" fillId="5" borderId="2" xfId="0" applyFont="1" applyFill="1" applyBorder="1" applyAlignment="1">
      <alignment horizontal="center" vertical="center" wrapText="1"/>
    </xf>
    <xf numFmtId="9" fontId="3" fillId="3" borderId="3" xfId="0" applyNumberFormat="1" applyFont="1" applyFill="1" applyBorder="1" applyAlignment="1">
      <alignment horizontal="left" vertical="center" wrapText="1" indent="1"/>
    </xf>
    <xf numFmtId="0" fontId="3" fillId="3" borderId="8"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9" fontId="3" fillId="3" borderId="3" xfId="0" applyNumberFormat="1" applyFont="1" applyFill="1" applyBorder="1" applyAlignment="1">
      <alignment horizontal="center" vertical="center" wrapText="1"/>
    </xf>
    <xf numFmtId="0" fontId="3" fillId="3" borderId="8" xfId="0" applyFont="1" applyFill="1" applyBorder="1" applyAlignment="1">
      <alignment horizontal="center" vertical="center" wrapText="1"/>
    </xf>
    <xf numFmtId="10" fontId="3" fillId="3" borderId="3" xfId="0" applyNumberFormat="1" applyFont="1" applyFill="1" applyBorder="1" applyAlignment="1">
      <alignment horizontal="center" vertical="center" wrapText="1"/>
    </xf>
    <xf numFmtId="10" fontId="3" fillId="3" borderId="1" xfId="0" applyNumberFormat="1" applyFont="1" applyFill="1" applyBorder="1" applyAlignment="1">
      <alignment horizontal="center" vertical="center" wrapText="1"/>
    </xf>
    <xf numFmtId="0" fontId="5" fillId="0" borderId="0" xfId="0" applyFont="1"/>
    <xf numFmtId="44" fontId="4" fillId="0" borderId="6" xfId="0" applyNumberFormat="1" applyFont="1" applyBorder="1" applyAlignment="1">
      <alignment horizontal="center" vertical="center" wrapText="1"/>
    </xf>
    <xf numFmtId="0" fontId="3" fillId="0" borderId="1" xfId="0" applyFont="1" applyBorder="1" applyAlignment="1">
      <alignment horizontal="left" vertical="center" indent="1"/>
    </xf>
    <xf numFmtId="44" fontId="3" fillId="6" borderId="1" xfId="0" applyNumberFormat="1" applyFont="1" applyFill="1" applyBorder="1" applyAlignment="1">
      <alignment horizontal="left" vertical="center" indent="1"/>
    </xf>
    <xf numFmtId="0" fontId="3" fillId="0" borderId="1" xfId="0" applyFont="1" applyBorder="1" applyAlignment="1">
      <alignment horizontal="center" vertical="center"/>
    </xf>
    <xf numFmtId="0" fontId="3" fillId="0" borderId="7" xfId="0" applyFont="1" applyBorder="1" applyAlignment="1">
      <alignment horizontal="left" vertical="center" indent="1"/>
    </xf>
    <xf numFmtId="44" fontId="3" fillId="6" borderId="7" xfId="0" applyNumberFormat="1" applyFont="1" applyFill="1" applyBorder="1" applyAlignment="1">
      <alignment horizontal="left" vertical="center" indent="1"/>
    </xf>
    <xf numFmtId="0" fontId="3" fillId="0" borderId="7" xfId="0" applyFont="1" applyBorder="1" applyAlignment="1">
      <alignment horizontal="center" vertical="center"/>
    </xf>
    <xf numFmtId="0" fontId="4" fillId="4" borderId="6" xfId="0" applyFont="1" applyFill="1" applyBorder="1" applyAlignment="1">
      <alignment horizontal="right" vertical="center" indent="1"/>
    </xf>
    <xf numFmtId="44" fontId="4" fillId="4" borderId="6" xfId="0" applyNumberFormat="1" applyFont="1" applyFill="1" applyBorder="1" applyAlignment="1">
      <alignment vertical="center"/>
    </xf>
    <xf numFmtId="0" fontId="3" fillId="0" borderId="6" xfId="0" applyFont="1" applyBorder="1" applyAlignment="1">
      <alignment horizontal="center" vertical="center"/>
    </xf>
    <xf numFmtId="0" fontId="6" fillId="4" borderId="1" xfId="0" applyFont="1" applyFill="1" applyBorder="1" applyAlignment="1">
      <alignment horizontal="left" vertical="center" wrapText="1" indent="1"/>
    </xf>
    <xf numFmtId="0" fontId="6" fillId="4"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44" fontId="4" fillId="8" borderId="6" xfId="0" applyNumberFormat="1" applyFont="1" applyFill="1" applyBorder="1" applyAlignment="1">
      <alignment vertical="center"/>
    </xf>
    <xf numFmtId="44" fontId="4" fillId="7" borderId="6" xfId="0" applyNumberFormat="1" applyFont="1" applyFill="1" applyBorder="1" applyAlignment="1">
      <alignment vertical="center"/>
    </xf>
    <xf numFmtId="10" fontId="3" fillId="6" borderId="1" xfId="0" applyNumberFormat="1" applyFont="1" applyFill="1" applyBorder="1" applyAlignment="1">
      <alignment horizontal="center" vertical="center"/>
    </xf>
    <xf numFmtId="44" fontId="3" fillId="3" borderId="1" xfId="0" applyNumberFormat="1" applyFont="1" applyFill="1" applyBorder="1" applyAlignment="1">
      <alignment horizontal="center" vertical="center" wrapText="1"/>
    </xf>
    <xf numFmtId="44" fontId="3" fillId="3" borderId="7" xfId="0" applyNumberFormat="1" applyFont="1" applyFill="1" applyBorder="1" applyAlignment="1">
      <alignment horizontal="center" vertical="center" wrapText="1"/>
    </xf>
    <xf numFmtId="44" fontId="3" fillId="0" borderId="8" xfId="0" applyNumberFormat="1" applyFont="1" applyBorder="1" applyAlignment="1">
      <alignment horizontal="center" vertical="center" wrapText="1"/>
    </xf>
    <xf numFmtId="0" fontId="4" fillId="4" borderId="6" xfId="0" applyFont="1" applyFill="1" applyBorder="1" applyAlignment="1">
      <alignment horizontal="right" vertical="center" wrapText="1" indent="1"/>
    </xf>
    <xf numFmtId="0" fontId="3" fillId="9" borderId="6" xfId="0" applyFont="1" applyFill="1" applyBorder="1" applyAlignment="1">
      <alignment horizontal="left" vertical="center" wrapText="1" indent="1"/>
    </xf>
    <xf numFmtId="0" fontId="3" fillId="7" borderId="6" xfId="0" applyFont="1" applyFill="1" applyBorder="1" applyAlignment="1">
      <alignment horizontal="left" vertical="center" wrapText="1" indent="1"/>
    </xf>
    <xf numFmtId="0" fontId="3" fillId="9"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4" fontId="3" fillId="3" borderId="13" xfId="0" applyNumberFormat="1" applyFont="1" applyFill="1" applyBorder="1" applyAlignment="1">
      <alignment horizontal="center" vertical="center" wrapText="1"/>
    </xf>
    <xf numFmtId="44" fontId="3" fillId="3" borderId="14" xfId="0" applyNumberFormat="1" applyFont="1" applyFill="1" applyBorder="1" applyAlignment="1">
      <alignment horizontal="center" vertical="center" wrapText="1"/>
    </xf>
    <xf numFmtId="44" fontId="4" fillId="11" borderId="16" xfId="0" applyNumberFormat="1" applyFont="1" applyFill="1" applyBorder="1" applyAlignment="1">
      <alignment vertical="center"/>
    </xf>
    <xf numFmtId="44" fontId="4" fillId="9" borderId="6" xfId="0" applyNumberFormat="1" applyFont="1" applyFill="1" applyBorder="1" applyAlignment="1">
      <alignment vertical="center" wrapText="1"/>
    </xf>
    <xf numFmtId="44" fontId="4" fillId="7" borderId="6" xfId="0" applyNumberFormat="1" applyFont="1" applyFill="1" applyBorder="1" applyAlignment="1">
      <alignment vertical="center" wrapText="1"/>
    </xf>
    <xf numFmtId="44" fontId="4" fillId="7" borderId="9" xfId="0" applyNumberFormat="1" applyFont="1" applyFill="1" applyBorder="1" applyAlignment="1">
      <alignment vertical="center" wrapText="1"/>
    </xf>
    <xf numFmtId="10" fontId="8" fillId="6" borderId="17" xfId="0" applyNumberFormat="1" applyFont="1" applyFill="1" applyBorder="1" applyAlignment="1">
      <alignment horizontal="center" vertical="center"/>
    </xf>
    <xf numFmtId="44" fontId="8" fillId="6" borderId="17" xfId="0" applyNumberFormat="1" applyFont="1" applyFill="1" applyBorder="1" applyAlignment="1">
      <alignment vertical="center"/>
    </xf>
    <xf numFmtId="1" fontId="8" fillId="3" borderId="17" xfId="0" applyNumberFormat="1" applyFont="1" applyFill="1" applyBorder="1" applyAlignment="1">
      <alignment horizontal="center" vertical="center"/>
    </xf>
    <xf numFmtId="164" fontId="8" fillId="3" borderId="17" xfId="0" applyNumberFormat="1" applyFont="1" applyFill="1" applyBorder="1" applyAlignment="1">
      <alignment horizontal="center" vertical="center"/>
    </xf>
    <xf numFmtId="0" fontId="7" fillId="12" borderId="18" xfId="0" applyFont="1" applyFill="1" applyBorder="1" applyAlignment="1">
      <alignment horizontal="left" vertical="center" indent="1"/>
    </xf>
    <xf numFmtId="0" fontId="7" fillId="0" borderId="0" xfId="0" applyFont="1" applyAlignment="1">
      <alignment horizontal="left" vertical="center" indent="1"/>
    </xf>
    <xf numFmtId="0" fontId="9" fillId="0" borderId="0" xfId="0" applyFont="1" applyAlignment="1">
      <alignment horizontal="left" vertical="center" indent="1"/>
    </xf>
    <xf numFmtId="0" fontId="0" fillId="0" borderId="19" xfId="0" applyBorder="1"/>
    <xf numFmtId="0" fontId="1" fillId="0" borderId="15" xfId="0" applyFont="1" applyBorder="1" applyAlignment="1">
      <alignment vertical="center"/>
    </xf>
    <xf numFmtId="0" fontId="5" fillId="0" borderId="0" xfId="0" applyFont="1" applyAlignment="1">
      <alignment horizontal="left"/>
    </xf>
    <xf numFmtId="0" fontId="5" fillId="0" borderId="0" xfId="0" applyFont="1" applyAlignment="1">
      <alignment horizontal="left" vertical="center"/>
    </xf>
    <xf numFmtId="0" fontId="3" fillId="12" borderId="23" xfId="0" applyFont="1" applyFill="1" applyBorder="1" applyAlignment="1">
      <alignment horizontal="center" vertical="center" wrapText="1"/>
    </xf>
    <xf numFmtId="44" fontId="4" fillId="12" borderId="9" xfId="0" applyNumberFormat="1" applyFont="1" applyFill="1" applyBorder="1" applyAlignment="1">
      <alignment vertical="center" wrapText="1"/>
    </xf>
    <xf numFmtId="0" fontId="3" fillId="9" borderId="24" xfId="0" applyFont="1" applyFill="1" applyBorder="1" applyAlignment="1">
      <alignment horizontal="center" vertical="center" wrapText="1"/>
    </xf>
    <xf numFmtId="44" fontId="3" fillId="3" borderId="25" xfId="0" applyNumberFormat="1" applyFont="1" applyFill="1" applyBorder="1" applyAlignment="1">
      <alignment horizontal="center" vertical="center" wrapText="1"/>
    </xf>
    <xf numFmtId="44" fontId="3" fillId="3" borderId="26" xfId="0" applyNumberFormat="1" applyFont="1" applyFill="1" applyBorder="1" applyAlignment="1">
      <alignment horizontal="center" vertical="center" wrapText="1"/>
    </xf>
    <xf numFmtId="44" fontId="4" fillId="9" borderId="16" xfId="0" applyNumberFormat="1" applyFont="1" applyFill="1" applyBorder="1" applyAlignment="1">
      <alignment vertical="center" wrapText="1"/>
    </xf>
    <xf numFmtId="44" fontId="3" fillId="0" borderId="13" xfId="0" applyNumberFormat="1" applyFont="1" applyBorder="1" applyAlignment="1">
      <alignment horizontal="center" vertical="center" wrapText="1"/>
    </xf>
    <xf numFmtId="44" fontId="3" fillId="0" borderId="14" xfId="0" applyNumberFormat="1" applyFont="1" applyBorder="1" applyAlignment="1">
      <alignment horizontal="center" vertical="center" wrapText="1"/>
    </xf>
    <xf numFmtId="44" fontId="3" fillId="3" borderId="17" xfId="0" applyNumberFormat="1" applyFont="1" applyFill="1" applyBorder="1" applyAlignment="1">
      <alignment horizontal="center" vertical="center" wrapText="1"/>
    </xf>
    <xf numFmtId="44" fontId="3" fillId="3" borderId="28" xfId="0" applyNumberFormat="1" applyFont="1" applyFill="1" applyBorder="1" applyAlignment="1">
      <alignment horizontal="center" vertical="center" wrapText="1"/>
    </xf>
    <xf numFmtId="0" fontId="3" fillId="12" borderId="30" xfId="0" applyFont="1" applyFill="1" applyBorder="1" applyAlignment="1">
      <alignment horizontal="center" vertical="center" wrapText="1"/>
    </xf>
    <xf numFmtId="44" fontId="3" fillId="3" borderId="33" xfId="0" applyNumberFormat="1" applyFont="1" applyFill="1" applyBorder="1" applyAlignment="1">
      <alignment horizontal="center" vertical="center" wrapText="1"/>
    </xf>
    <xf numFmtId="44" fontId="3" fillId="3" borderId="30" xfId="0" applyNumberFormat="1" applyFont="1" applyFill="1" applyBorder="1" applyAlignment="1">
      <alignment horizontal="center" vertical="center" wrapText="1"/>
    </xf>
    <xf numFmtId="0" fontId="4" fillId="6" borderId="3" xfId="0" applyFont="1" applyFill="1" applyBorder="1" applyAlignment="1">
      <alignment horizontal="left" vertical="center" wrapText="1" indent="1"/>
    </xf>
    <xf numFmtId="44" fontId="3" fillId="6" borderId="3" xfId="0" applyNumberFormat="1" applyFont="1" applyFill="1" applyBorder="1" applyAlignment="1">
      <alignment horizontal="center" vertical="center" wrapText="1"/>
    </xf>
    <xf numFmtId="44" fontId="3" fillId="6" borderId="13" xfId="0" applyNumberFormat="1" applyFont="1" applyFill="1" applyBorder="1" applyAlignment="1">
      <alignment horizontal="center" vertical="center" wrapText="1"/>
    </xf>
    <xf numFmtId="44" fontId="3" fillId="6" borderId="25" xfId="0" applyNumberFormat="1" applyFont="1" applyFill="1" applyBorder="1" applyAlignment="1">
      <alignment horizontal="center" vertical="center" wrapText="1"/>
    </xf>
    <xf numFmtId="44" fontId="3" fillId="6" borderId="32" xfId="0" applyNumberFormat="1" applyFont="1" applyFill="1" applyBorder="1" applyAlignment="1">
      <alignment horizontal="center" vertical="center" wrapText="1"/>
    </xf>
    <xf numFmtId="0" fontId="4" fillId="6" borderId="1" xfId="0" applyFont="1" applyFill="1" applyBorder="1" applyAlignment="1">
      <alignment horizontal="left" vertical="center" wrapText="1" indent="1"/>
    </xf>
    <xf numFmtId="44" fontId="3" fillId="6" borderId="1" xfId="0" applyNumberFormat="1" applyFont="1" applyFill="1" applyBorder="1" applyAlignment="1">
      <alignment horizontal="center" vertical="center" wrapText="1"/>
    </xf>
    <xf numFmtId="44" fontId="3" fillId="6" borderId="17" xfId="0" applyNumberFormat="1" applyFont="1" applyFill="1" applyBorder="1" applyAlignment="1">
      <alignment horizontal="center" vertical="center" wrapText="1"/>
    </xf>
    <xf numFmtId="44" fontId="3" fillId="6" borderId="33" xfId="0" applyNumberFormat="1" applyFont="1" applyFill="1" applyBorder="1" applyAlignment="1">
      <alignment horizontal="center" vertical="center" wrapText="1"/>
    </xf>
    <xf numFmtId="44" fontId="4" fillId="10" borderId="16" xfId="0" applyNumberFormat="1" applyFont="1" applyFill="1" applyBorder="1" applyAlignment="1">
      <alignment vertical="center"/>
    </xf>
    <xf numFmtId="44" fontId="4" fillId="10" borderId="17" xfId="0" applyNumberFormat="1" applyFont="1" applyFill="1" applyBorder="1" applyAlignment="1">
      <alignment vertical="center"/>
    </xf>
    <xf numFmtId="44" fontId="4" fillId="10" borderId="24" xfId="0" applyNumberFormat="1" applyFont="1" applyFill="1" applyBorder="1" applyAlignment="1">
      <alignment vertical="center"/>
    </xf>
    <xf numFmtId="0" fontId="9" fillId="0" borderId="0" xfId="0" applyFont="1"/>
    <xf numFmtId="0" fontId="12" fillId="0" borderId="0" xfId="0" applyFont="1"/>
    <xf numFmtId="0" fontId="9" fillId="0" borderId="1" xfId="0" applyFont="1" applyBorder="1"/>
    <xf numFmtId="0" fontId="6" fillId="9"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12" borderId="1" xfId="0" applyFont="1" applyFill="1" applyBorder="1" applyAlignment="1">
      <alignment horizontal="center" vertical="center"/>
    </xf>
    <xf numFmtId="44" fontId="3" fillId="6" borderId="1" xfId="0" applyNumberFormat="1" applyFont="1" applyFill="1" applyBorder="1" applyAlignment="1">
      <alignment vertical="center"/>
    </xf>
    <xf numFmtId="0" fontId="9" fillId="3" borderId="34" xfId="0" applyFont="1" applyFill="1" applyBorder="1"/>
    <xf numFmtId="0" fontId="17" fillId="0" borderId="0" xfId="0" applyFont="1" applyAlignment="1">
      <alignment vertical="center"/>
    </xf>
    <xf numFmtId="0" fontId="5" fillId="0" borderId="0" xfId="0" applyFont="1" applyAlignment="1">
      <alignment vertical="center"/>
    </xf>
    <xf numFmtId="0" fontId="2" fillId="0" borderId="0" xfId="0" applyFont="1"/>
    <xf numFmtId="0" fontId="2" fillId="0" borderId="0" xfId="0" applyFont="1" applyAlignment="1">
      <alignment horizontal="center"/>
    </xf>
    <xf numFmtId="0" fontId="14" fillId="0" borderId="0" xfId="1"/>
    <xf numFmtId="0" fontId="18" fillId="0" borderId="37" xfId="1" applyFont="1" applyBorder="1" applyAlignment="1">
      <alignment horizontal="left" vertical="center" wrapText="1" indent="2"/>
    </xf>
    <xf numFmtId="0" fontId="19" fillId="15" borderId="4" xfId="0" applyFont="1" applyFill="1" applyBorder="1" applyAlignment="1">
      <alignment horizontal="left" vertical="center" indent="1"/>
    </xf>
    <xf numFmtId="0" fontId="19" fillId="15" borderId="4" xfId="0" applyFont="1" applyFill="1" applyBorder="1" applyAlignment="1">
      <alignment horizontal="left" vertical="center" wrapText="1" indent="1"/>
    </xf>
    <xf numFmtId="0" fontId="3" fillId="0" borderId="4" xfId="0" applyFont="1" applyBorder="1" applyAlignment="1">
      <alignment horizontal="left" vertical="center" wrapText="1" indent="1"/>
    </xf>
    <xf numFmtId="0" fontId="3" fillId="0" borderId="22"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35" xfId="0" applyFont="1" applyBorder="1" applyAlignment="1">
      <alignment horizontal="left" vertical="center" wrapText="1" indent="1"/>
    </xf>
    <xf numFmtId="0" fontId="3" fillId="0" borderId="36" xfId="0" applyFont="1" applyBorder="1" applyAlignment="1">
      <alignment horizontal="left" vertical="center" wrapText="1" indent="1"/>
    </xf>
    <xf numFmtId="0" fontId="3" fillId="0" borderId="21"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7" fillId="0" borderId="1" xfId="0" applyFont="1" applyBorder="1" applyAlignment="1">
      <alignment horizontal="left" vertical="center" indent="1"/>
    </xf>
    <xf numFmtId="164" fontId="7" fillId="0" borderId="1" xfId="0" applyNumberFormat="1" applyFont="1" applyBorder="1" applyAlignment="1">
      <alignment horizontal="left" vertical="center" indent="1"/>
    </xf>
    <xf numFmtId="0" fontId="16" fillId="0" borderId="20" xfId="0" applyFont="1" applyBorder="1" applyAlignment="1">
      <alignment horizontal="left" vertical="center" wrapText="1" indent="1"/>
    </xf>
    <xf numFmtId="0" fontId="15" fillId="15" borderId="38" xfId="0" applyFont="1" applyFill="1" applyBorder="1" applyAlignment="1">
      <alignment horizontal="center" vertical="center"/>
    </xf>
    <xf numFmtId="0" fontId="15" fillId="15" borderId="39" xfId="0" applyFont="1" applyFill="1" applyBorder="1" applyAlignment="1">
      <alignment horizontal="center" vertical="center"/>
    </xf>
    <xf numFmtId="0" fontId="15" fillId="15" borderId="40" xfId="0" applyFont="1" applyFill="1" applyBorder="1" applyAlignment="1">
      <alignment horizontal="center" vertical="center"/>
    </xf>
    <xf numFmtId="0" fontId="15" fillId="15" borderId="41" xfId="0" applyFont="1" applyFill="1" applyBorder="1" applyAlignment="1">
      <alignment horizontal="center" vertical="center"/>
    </xf>
    <xf numFmtId="0" fontId="15" fillId="15" borderId="0" xfId="0" applyFont="1" applyFill="1" applyAlignment="1">
      <alignment horizontal="center" vertical="center"/>
    </xf>
    <xf numFmtId="0" fontId="15" fillId="15" borderId="42" xfId="0" applyFont="1" applyFill="1" applyBorder="1" applyAlignment="1">
      <alignment horizontal="center" vertical="center"/>
    </xf>
    <xf numFmtId="0" fontId="15" fillId="15" borderId="43" xfId="0" applyFont="1" applyFill="1" applyBorder="1" applyAlignment="1">
      <alignment horizontal="center" vertical="center"/>
    </xf>
    <xf numFmtId="0" fontId="15" fillId="15" borderId="44" xfId="0" applyFont="1" applyFill="1" applyBorder="1" applyAlignment="1">
      <alignment horizontal="center" vertical="center"/>
    </xf>
    <xf numFmtId="0" fontId="15" fillId="15" borderId="45" xfId="0" applyFont="1" applyFill="1" applyBorder="1" applyAlignment="1">
      <alignment horizontal="center" vertical="center"/>
    </xf>
    <xf numFmtId="0" fontId="6" fillId="4" borderId="4" xfId="0" applyFont="1" applyFill="1" applyBorder="1" applyAlignment="1">
      <alignment horizontal="left" vertical="center" wrapText="1" indent="1"/>
    </xf>
    <xf numFmtId="0" fontId="6" fillId="4" borderId="22" xfId="0" applyFont="1" applyFill="1" applyBorder="1" applyAlignment="1">
      <alignment horizontal="left" vertical="center" wrapText="1" indent="1"/>
    </xf>
    <xf numFmtId="0" fontId="6" fillId="4" borderId="5" xfId="0" applyFont="1" applyFill="1" applyBorder="1" applyAlignment="1">
      <alignment horizontal="left" vertical="center" wrapText="1" indent="1"/>
    </xf>
    <xf numFmtId="0" fontId="4" fillId="7" borderId="9" xfId="0" applyFont="1" applyFill="1" applyBorder="1" applyAlignment="1">
      <alignment horizontal="right" vertical="center" wrapText="1" indent="1"/>
    </xf>
    <xf numFmtId="0" fontId="4" fillId="7" borderId="10" xfId="0" applyFont="1" applyFill="1" applyBorder="1" applyAlignment="1">
      <alignment horizontal="right" vertical="center" wrapText="1" indent="1"/>
    </xf>
    <xf numFmtId="0" fontId="4" fillId="7" borderId="11" xfId="0" applyFont="1" applyFill="1" applyBorder="1" applyAlignment="1">
      <alignment horizontal="right" vertical="center" wrapText="1" indent="1"/>
    </xf>
    <xf numFmtId="0" fontId="4" fillId="9" borderId="9" xfId="0" applyFont="1" applyFill="1" applyBorder="1" applyAlignment="1">
      <alignment horizontal="right" vertical="center" wrapText="1" indent="1"/>
    </xf>
    <xf numFmtId="0" fontId="4" fillId="9" borderId="10" xfId="0" applyFont="1" applyFill="1" applyBorder="1" applyAlignment="1">
      <alignment horizontal="right" vertical="center" wrapText="1" indent="1"/>
    </xf>
    <xf numFmtId="0" fontId="4" fillId="9" borderId="11" xfId="0" applyFont="1" applyFill="1" applyBorder="1" applyAlignment="1">
      <alignment horizontal="right" vertical="center" wrapText="1" indent="1"/>
    </xf>
    <xf numFmtId="0" fontId="12" fillId="4" borderId="7" xfId="0" applyFont="1" applyFill="1" applyBorder="1" applyAlignment="1">
      <alignment horizontal="left" vertical="center" indent="1"/>
    </xf>
    <xf numFmtId="0" fontId="12" fillId="4" borderId="12" xfId="0" applyFont="1" applyFill="1" applyBorder="1" applyAlignment="1">
      <alignment horizontal="left" vertical="center" indent="1"/>
    </xf>
    <xf numFmtId="0" fontId="12" fillId="2" borderId="4" xfId="0" applyFont="1" applyFill="1" applyBorder="1" applyAlignment="1">
      <alignment horizontal="center" vertical="center"/>
    </xf>
    <xf numFmtId="0" fontId="12" fillId="2" borderId="22" xfId="0" applyFont="1" applyFill="1" applyBorder="1" applyAlignment="1">
      <alignment horizontal="center" vertical="center"/>
    </xf>
    <xf numFmtId="0" fontId="12" fillId="14" borderId="27" xfId="0" applyFont="1" applyFill="1" applyBorder="1" applyAlignment="1">
      <alignment horizontal="center" vertical="center"/>
    </xf>
    <xf numFmtId="0" fontId="12" fillId="14" borderId="22"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5" xfId="0" applyFont="1" applyFill="1" applyBorder="1" applyAlignment="1">
      <alignment horizontal="center" vertical="center"/>
    </xf>
    <xf numFmtId="0" fontId="12" fillId="14" borderId="29"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4" fillId="4" borderId="9" xfId="0" applyFont="1" applyFill="1" applyBorder="1" applyAlignment="1">
      <alignment horizontal="right" vertical="center" wrapText="1" indent="1"/>
    </xf>
    <xf numFmtId="0" fontId="4" fillId="4" borderId="10" xfId="0" applyFont="1" applyFill="1" applyBorder="1" applyAlignment="1">
      <alignment horizontal="right" vertical="center" wrapText="1" indent="1"/>
    </xf>
    <xf numFmtId="0" fontId="4" fillId="4" borderId="11" xfId="0" applyFont="1" applyFill="1" applyBorder="1" applyAlignment="1">
      <alignment horizontal="right" vertical="center" wrapText="1" indent="1"/>
    </xf>
    <xf numFmtId="0" fontId="22" fillId="13" borderId="0" xfId="2" applyFont="1" applyFill="1" applyAlignment="1">
      <alignment horizontal="center" vertical="center"/>
    </xf>
  </cellXfs>
  <cellStyles count="3">
    <cellStyle name="Hyperlink" xfId="2" builtinId="8"/>
    <cellStyle name="Normal" xfId="0" builtinId="0"/>
    <cellStyle name="Normal 2" xfId="1" xr:uid="{EB4D0834-2D00-4629-9485-175DE12C7E58}"/>
  </cellStyles>
  <dxfs count="2">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ECE780"/>
      <color rgb="FFABA419"/>
      <color rgb="FFF7F5C9"/>
      <color rgb="FF00BD32"/>
      <color rgb="FFCFC71F"/>
      <color rgb="FFE4DD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accent1"/>
                </a:solidFill>
                <a:latin typeface="Century Gothic" panose="020B0502020202020204" pitchFamily="34" charset="0"/>
                <a:ea typeface="+mn-ea"/>
                <a:cs typeface="+mn-cs"/>
              </a:defRPr>
            </a:pPr>
            <a:r>
              <a:rPr lang="en-US" sz="2200">
                <a:solidFill>
                  <a:schemeClr val="accent1"/>
                </a:solidFill>
                <a:latin typeface="Century Gothic" panose="020B0502020202020204" pitchFamily="34" charset="0"/>
              </a:rPr>
              <a:t>Category</a:t>
            </a:r>
            <a:r>
              <a:rPr lang="en-US" sz="2200" baseline="0">
                <a:solidFill>
                  <a:schemeClr val="accent1"/>
                </a:solidFill>
                <a:latin typeface="Century Gothic" panose="020B0502020202020204" pitchFamily="34" charset="0"/>
              </a:rPr>
              <a:t> Totals</a:t>
            </a:r>
            <a:endParaRPr lang="en-US" sz="2200">
              <a:solidFill>
                <a:schemeClr val="accent1"/>
              </a:solidFill>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accent1"/>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'1. Film Budget DASHBOARD'!$C$22</c:f>
              <c:strCache>
                <c:ptCount val="1"/>
                <c:pt idx="0">
                  <c:v>Projected Totals</c:v>
                </c:pt>
              </c:strCache>
            </c:strRef>
          </c:tx>
          <c:spPr>
            <a:solidFill>
              <a:schemeClr val="accent6"/>
            </a:solidFill>
            <a:ln>
              <a:noFill/>
            </a:ln>
            <a:effectLst/>
          </c:spPr>
          <c:invertIfNegative val="0"/>
          <c:cat>
            <c:strRef>
              <c:f>'1. Film Budget DASHBOARD'!$B$23:$B$28</c:f>
              <c:strCache>
                <c:ptCount val="6"/>
                <c:pt idx="0">
                  <c:v>Above-The-Line</c:v>
                </c:pt>
                <c:pt idx="1">
                  <c:v>Production (Below-the-Line)</c:v>
                </c:pt>
                <c:pt idx="2">
                  <c:v>Post-Production (Below-the-Line)</c:v>
                </c:pt>
                <c:pt idx="3">
                  <c:v>Marketing and Publicity</c:v>
                </c:pt>
                <c:pt idx="4">
                  <c:v>Legal, Accounting, and Admin</c:v>
                </c:pt>
                <c:pt idx="5">
                  <c:v>Contingency</c:v>
                </c:pt>
              </c:strCache>
            </c:strRef>
          </c:cat>
          <c:val>
            <c:numRef>
              <c:f>'1. Film Budget DASHBOARD'!$C$23:$C$28</c:f>
              <c:numCache>
                <c:formatCode>_("$"* #,##0.00_);_("$"* \(#,##0.00\);_("$"* "-"??_);_(@_)</c:formatCode>
                <c:ptCount val="6"/>
                <c:pt idx="0">
                  <c:v>200000</c:v>
                </c:pt>
                <c:pt idx="1">
                  <c:v>160000</c:v>
                </c:pt>
                <c:pt idx="2">
                  <c:v>85000</c:v>
                </c:pt>
                <c:pt idx="3">
                  <c:v>48000</c:v>
                </c:pt>
                <c:pt idx="4">
                  <c:v>45000</c:v>
                </c:pt>
                <c:pt idx="5">
                  <c:v>50000</c:v>
                </c:pt>
              </c:numCache>
            </c:numRef>
          </c:val>
          <c:extLst>
            <c:ext xmlns:c16="http://schemas.microsoft.com/office/drawing/2014/chart" uri="{C3380CC4-5D6E-409C-BE32-E72D297353CC}">
              <c16:uniqueId val="{00000000-7179-47B5-A4FA-AEF9CB0ECB39}"/>
            </c:ext>
          </c:extLst>
        </c:ser>
        <c:ser>
          <c:idx val="1"/>
          <c:order val="1"/>
          <c:tx>
            <c:strRef>
              <c:f>'1. Film Budget DASHBOARD'!$D$22</c:f>
              <c:strCache>
                <c:ptCount val="1"/>
                <c:pt idx="0">
                  <c:v>Actual Total</c:v>
                </c:pt>
              </c:strCache>
            </c:strRef>
          </c:tx>
          <c:spPr>
            <a:solidFill>
              <a:schemeClr val="accent5"/>
            </a:solidFill>
            <a:ln>
              <a:noFill/>
            </a:ln>
            <a:effectLst/>
          </c:spPr>
          <c:invertIfNegative val="0"/>
          <c:cat>
            <c:strRef>
              <c:f>'1. Film Budget DASHBOARD'!$B$23:$B$28</c:f>
              <c:strCache>
                <c:ptCount val="6"/>
                <c:pt idx="0">
                  <c:v>Above-The-Line</c:v>
                </c:pt>
                <c:pt idx="1">
                  <c:v>Production (Below-the-Line)</c:v>
                </c:pt>
                <c:pt idx="2">
                  <c:v>Post-Production (Below-the-Line)</c:v>
                </c:pt>
                <c:pt idx="3">
                  <c:v>Marketing and Publicity</c:v>
                </c:pt>
                <c:pt idx="4">
                  <c:v>Legal, Accounting, and Admin</c:v>
                </c:pt>
                <c:pt idx="5">
                  <c:v>Contingency</c:v>
                </c:pt>
              </c:strCache>
            </c:strRef>
          </c:cat>
          <c:val>
            <c:numRef>
              <c:f>'1. Film Budget DASHBOARD'!$D$23:$D$28</c:f>
              <c:numCache>
                <c:formatCode>_("$"* #,##0.00_);_("$"* \(#,##0.00\);_("$"* "-"??_);_(@_)</c:formatCode>
                <c:ptCount val="6"/>
                <c:pt idx="0">
                  <c:v>202000</c:v>
                </c:pt>
                <c:pt idx="1">
                  <c:v>156979</c:v>
                </c:pt>
                <c:pt idx="2">
                  <c:v>70489</c:v>
                </c:pt>
                <c:pt idx="3">
                  <c:v>49500</c:v>
                </c:pt>
                <c:pt idx="4">
                  <c:v>44540</c:v>
                </c:pt>
              </c:numCache>
            </c:numRef>
          </c:val>
          <c:extLst>
            <c:ext xmlns:c16="http://schemas.microsoft.com/office/drawing/2014/chart" uri="{C3380CC4-5D6E-409C-BE32-E72D297353CC}">
              <c16:uniqueId val="{00000001-7179-47B5-A4FA-AEF9CB0ECB39}"/>
            </c:ext>
          </c:extLst>
        </c:ser>
        <c:dLbls>
          <c:showLegendKey val="0"/>
          <c:showVal val="0"/>
          <c:showCatName val="0"/>
          <c:showSerName val="0"/>
          <c:showPercent val="0"/>
          <c:showBubbleSize val="0"/>
        </c:dLbls>
        <c:gapWidth val="182"/>
        <c:axId val="757545039"/>
        <c:axId val="757544559"/>
      </c:barChart>
      <c:catAx>
        <c:axId val="7575450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57544559"/>
        <c:crosses val="autoZero"/>
        <c:auto val="1"/>
        <c:lblAlgn val="ctr"/>
        <c:lblOffset val="100"/>
        <c:noMultiLvlLbl val="0"/>
      </c:catAx>
      <c:valAx>
        <c:axId val="757544559"/>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575450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2200" b="0" i="0" u="none" strike="noStrike" kern="1200" spc="0" baseline="0">
              <a:solidFill>
                <a:schemeClr val="accent1"/>
              </a:solidFill>
              <a:latin typeface="Century Gothic" panose="020B0502020202020204" pitchFamily="34" charset="0"/>
              <a:ea typeface="+mn-ea"/>
              <a:cs typeface="+mn-cs"/>
            </a:defRPr>
          </a:pPr>
          <a:endParaRPr lang="en-US"/>
        </a:p>
      </c:txPr>
    </c:title>
    <c:autoTitleDeleted val="0"/>
    <c:plotArea>
      <c:layout/>
      <c:pieChart>
        <c:varyColors val="1"/>
        <c:ser>
          <c:idx val="0"/>
          <c:order val="0"/>
          <c:tx>
            <c:strRef>
              <c:f>'1. Film Budget DASHBOARD'!$C$31</c:f>
              <c:strCache>
                <c:ptCount val="1"/>
                <c:pt idx="0">
                  <c:v>Projected Totals by %</c:v>
                </c:pt>
              </c:strCache>
            </c:strRef>
          </c:tx>
          <c:dPt>
            <c:idx val="0"/>
            <c:bubble3D val="0"/>
            <c:spPr>
              <a:solidFill>
                <a:schemeClr val="accent6">
                  <a:tint val="50000"/>
                </a:schemeClr>
              </a:solidFill>
              <a:ln w="19050">
                <a:solidFill>
                  <a:schemeClr val="lt1"/>
                </a:solidFill>
              </a:ln>
              <a:effectLst/>
            </c:spPr>
            <c:extLst>
              <c:ext xmlns:c16="http://schemas.microsoft.com/office/drawing/2014/chart" uri="{C3380CC4-5D6E-409C-BE32-E72D297353CC}">
                <c16:uniqueId val="{00000001-68F0-4EC1-A6DA-5B26209FFA65}"/>
              </c:ext>
            </c:extLst>
          </c:dPt>
          <c:dPt>
            <c:idx val="1"/>
            <c:bubble3D val="0"/>
            <c:spPr>
              <a:solidFill>
                <a:schemeClr val="accent6">
                  <a:tint val="70000"/>
                </a:schemeClr>
              </a:solidFill>
              <a:ln w="19050">
                <a:solidFill>
                  <a:schemeClr val="lt1"/>
                </a:solidFill>
              </a:ln>
              <a:effectLst/>
            </c:spPr>
            <c:extLst>
              <c:ext xmlns:c16="http://schemas.microsoft.com/office/drawing/2014/chart" uri="{C3380CC4-5D6E-409C-BE32-E72D297353CC}">
                <c16:uniqueId val="{00000003-68F0-4EC1-A6DA-5B26209FFA65}"/>
              </c:ext>
            </c:extLst>
          </c:dPt>
          <c:dPt>
            <c:idx val="2"/>
            <c:bubble3D val="0"/>
            <c:spPr>
              <a:solidFill>
                <a:schemeClr val="accent6">
                  <a:tint val="90000"/>
                </a:schemeClr>
              </a:solidFill>
              <a:ln w="19050">
                <a:solidFill>
                  <a:schemeClr val="lt1"/>
                </a:solidFill>
              </a:ln>
              <a:effectLst/>
            </c:spPr>
            <c:extLst>
              <c:ext xmlns:c16="http://schemas.microsoft.com/office/drawing/2014/chart" uri="{C3380CC4-5D6E-409C-BE32-E72D297353CC}">
                <c16:uniqueId val="{00000005-68F0-4EC1-A6DA-5B26209FFA65}"/>
              </c:ext>
            </c:extLst>
          </c:dPt>
          <c:dPt>
            <c:idx val="3"/>
            <c:bubble3D val="0"/>
            <c:spPr>
              <a:solidFill>
                <a:schemeClr val="accent6">
                  <a:shade val="90000"/>
                </a:schemeClr>
              </a:solidFill>
              <a:ln w="19050">
                <a:solidFill>
                  <a:schemeClr val="lt1"/>
                </a:solidFill>
              </a:ln>
              <a:effectLst/>
            </c:spPr>
            <c:extLst>
              <c:ext xmlns:c16="http://schemas.microsoft.com/office/drawing/2014/chart" uri="{C3380CC4-5D6E-409C-BE32-E72D297353CC}">
                <c16:uniqueId val="{00000007-68F0-4EC1-A6DA-5B26209FFA65}"/>
              </c:ext>
            </c:extLst>
          </c:dPt>
          <c:dPt>
            <c:idx val="4"/>
            <c:bubble3D val="0"/>
            <c:spPr>
              <a:solidFill>
                <a:schemeClr val="accent6">
                  <a:shade val="70000"/>
                </a:schemeClr>
              </a:solidFill>
              <a:ln w="19050">
                <a:solidFill>
                  <a:schemeClr val="lt1"/>
                </a:solidFill>
              </a:ln>
              <a:effectLst/>
            </c:spPr>
            <c:extLst>
              <c:ext xmlns:c16="http://schemas.microsoft.com/office/drawing/2014/chart" uri="{C3380CC4-5D6E-409C-BE32-E72D297353CC}">
                <c16:uniqueId val="{00000009-68F0-4EC1-A6DA-5B26209FFA65}"/>
              </c:ext>
            </c:extLst>
          </c:dPt>
          <c:dPt>
            <c:idx val="5"/>
            <c:bubble3D val="0"/>
            <c:spPr>
              <a:solidFill>
                <a:schemeClr val="accent6">
                  <a:shade val="50000"/>
                </a:schemeClr>
              </a:solidFill>
              <a:ln w="19050">
                <a:solidFill>
                  <a:schemeClr val="lt1"/>
                </a:solidFill>
              </a:ln>
              <a:effectLst/>
            </c:spPr>
            <c:extLst>
              <c:ext xmlns:c16="http://schemas.microsoft.com/office/drawing/2014/chart" uri="{C3380CC4-5D6E-409C-BE32-E72D297353CC}">
                <c16:uniqueId val="{0000000B-68F0-4EC1-A6DA-5B26209FFA65}"/>
              </c:ext>
            </c:extLst>
          </c:dPt>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 Film Budget DASHBOARD'!$B$32:$B$37</c:f>
              <c:strCache>
                <c:ptCount val="6"/>
                <c:pt idx="0">
                  <c:v>Above-The-Line</c:v>
                </c:pt>
                <c:pt idx="1">
                  <c:v>Production (Below-the-Line)</c:v>
                </c:pt>
                <c:pt idx="2">
                  <c:v>Post-Production (Below-the-Line)</c:v>
                </c:pt>
                <c:pt idx="3">
                  <c:v>Marketing and Publicity</c:v>
                </c:pt>
                <c:pt idx="4">
                  <c:v>Legal, Accounting, and Admin</c:v>
                </c:pt>
                <c:pt idx="5">
                  <c:v>Contingency</c:v>
                </c:pt>
              </c:strCache>
            </c:strRef>
          </c:cat>
          <c:val>
            <c:numRef>
              <c:f>'1. Film Budget DASHBOARD'!$C$32:$C$37</c:f>
              <c:numCache>
                <c:formatCode>0.00%</c:formatCode>
                <c:ptCount val="6"/>
                <c:pt idx="0">
                  <c:v>0.38203809683901679</c:v>
                </c:pt>
                <c:pt idx="1">
                  <c:v>0.30563047747121341</c:v>
                </c:pt>
                <c:pt idx="2">
                  <c:v>0.16236619115658213</c:v>
                </c:pt>
                <c:pt idx="3">
                  <c:v>9.1689143241364027E-2</c:v>
                </c:pt>
                <c:pt idx="4">
                  <c:v>8.5958571788778776E-2</c:v>
                </c:pt>
                <c:pt idx="5">
                  <c:v>9.5509524209754199E-2</c:v>
                </c:pt>
              </c:numCache>
            </c:numRef>
          </c:val>
          <c:extLst>
            <c:ext xmlns:c16="http://schemas.microsoft.com/office/drawing/2014/chart" uri="{C3380CC4-5D6E-409C-BE32-E72D297353CC}">
              <c16:uniqueId val="{00000000-7E09-4B24-BF2B-100B36FCBB36}"/>
            </c:ext>
          </c:extLst>
        </c:ser>
        <c:dLbls>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1.7545687829913448E-2"/>
          <c:y val="0.79074107539836214"/>
          <c:w val="0.97977831767311596"/>
          <c:h val="0.187401001104370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accent1"/>
                </a:solidFill>
                <a:latin typeface="Century Gothic" panose="020B0502020202020204" pitchFamily="34" charset="0"/>
                <a:ea typeface="+mn-ea"/>
                <a:cs typeface="+mn-cs"/>
              </a:defRPr>
            </a:pPr>
            <a:r>
              <a:rPr lang="en-US" sz="2200">
                <a:solidFill>
                  <a:schemeClr val="accent1"/>
                </a:solidFill>
                <a:latin typeface="Century Gothic" panose="020B0502020202020204" pitchFamily="34" charset="0"/>
              </a:rPr>
              <a:t>Cash Flow</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accent1"/>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'8. Cash Flow TRACKER'!$C$49:$C$50</c:f>
              <c:strCache>
                <c:ptCount val="2"/>
                <c:pt idx="0">
                  <c:v>Monthly Totals</c:v>
                </c:pt>
                <c:pt idx="1">
                  <c:v>Projected</c:v>
                </c:pt>
              </c:strCache>
            </c:strRef>
          </c:tx>
          <c:spPr>
            <a:ln w="57150" cap="rnd">
              <a:solidFill>
                <a:schemeClr val="accent6"/>
              </a:solidFill>
              <a:round/>
            </a:ln>
            <a:effectLst/>
          </c:spPr>
          <c:marker>
            <c:symbol val="none"/>
          </c:marker>
          <c:cat>
            <c:strRef>
              <c:f>'8. Cash Flow TRACKER'!$B$51:$B$62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'8. Cash Flow TRACKER'!$C$51:$C$62</c:f>
              <c:numCache>
                <c:formatCode>_("$"* #,##0.00_);_("$"* \(#,##0.00\);_("$"* "-"??_);_(@_)</c:formatCode>
                <c:ptCount val="12"/>
                <c:pt idx="0">
                  <c:v>18700</c:v>
                </c:pt>
                <c:pt idx="1">
                  <c:v>18700</c:v>
                </c:pt>
                <c:pt idx="2">
                  <c:v>37400</c:v>
                </c:pt>
                <c:pt idx="3">
                  <c:v>46200</c:v>
                </c:pt>
                <c:pt idx="4">
                  <c:v>125000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AE4-4393-9A62-37130F35B1D3}"/>
            </c:ext>
          </c:extLst>
        </c:ser>
        <c:ser>
          <c:idx val="1"/>
          <c:order val="1"/>
          <c:tx>
            <c:strRef>
              <c:f>'8. Cash Flow TRACKER'!$D$49:$D$50</c:f>
              <c:strCache>
                <c:ptCount val="2"/>
                <c:pt idx="0">
                  <c:v>Monthly Totals</c:v>
                </c:pt>
                <c:pt idx="1">
                  <c:v>Actual</c:v>
                </c:pt>
              </c:strCache>
            </c:strRef>
          </c:tx>
          <c:spPr>
            <a:ln w="57150" cap="rnd">
              <a:solidFill>
                <a:schemeClr val="accent5">
                  <a:lumMod val="60000"/>
                  <a:lumOff val="40000"/>
                </a:schemeClr>
              </a:solidFill>
              <a:round/>
            </a:ln>
            <a:effectLst/>
          </c:spPr>
          <c:marker>
            <c:symbol val="none"/>
          </c:marker>
          <c:cat>
            <c:strRef>
              <c:f>'8. Cash Flow TRACKER'!$B$51:$B$62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'8. Cash Flow TRACKER'!$D$51:$D$62</c:f>
              <c:numCache>
                <c:formatCode>_("$"* #,##0.00_);_("$"* \(#,##0.00\);_("$"* "-"??_);_(@_)</c:formatCode>
                <c:ptCount val="12"/>
                <c:pt idx="0">
                  <c:v>17700</c:v>
                </c:pt>
                <c:pt idx="1">
                  <c:v>17700</c:v>
                </c:pt>
                <c:pt idx="2">
                  <c:v>7400</c:v>
                </c:pt>
                <c:pt idx="3">
                  <c:v>48200</c:v>
                </c:pt>
                <c:pt idx="4">
                  <c:v>115000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AE4-4393-9A62-37130F35B1D3}"/>
            </c:ext>
          </c:extLst>
        </c:ser>
        <c:ser>
          <c:idx val="2"/>
          <c:order val="2"/>
          <c:tx>
            <c:strRef>
              <c:f>'8. Cash Flow TRACKER'!$E$49:$E$50</c:f>
              <c:strCache>
                <c:ptCount val="2"/>
                <c:pt idx="0">
                  <c:v>Monthly Totals</c:v>
                </c:pt>
                <c:pt idx="1">
                  <c:v>Benchmark</c:v>
                </c:pt>
              </c:strCache>
            </c:strRef>
          </c:tx>
          <c:spPr>
            <a:ln w="25400" cap="rnd">
              <a:solidFill>
                <a:schemeClr val="accent2"/>
              </a:solidFill>
              <a:round/>
            </a:ln>
            <a:effectLst/>
          </c:spPr>
          <c:marker>
            <c:symbol val="none"/>
          </c:marker>
          <c:cat>
            <c:strRef>
              <c:f>'8. Cash Flow TRACKER'!$B$51:$B$62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'8. Cash Flow TRACKER'!$E$51:$E$62</c:f>
              <c:numCache>
                <c:formatCode>_("$"* #,##0.00_);_("$"* \(#,##0.00\);_("$"* "-"??_);_(@_)</c:formatCode>
                <c:ptCount val="12"/>
                <c:pt idx="0">
                  <c:v>10200</c:v>
                </c:pt>
                <c:pt idx="1">
                  <c:v>10200</c:v>
                </c:pt>
                <c:pt idx="2">
                  <c:v>6900</c:v>
                </c:pt>
                <c:pt idx="3">
                  <c:v>47200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AE4-4393-9A62-37130F35B1D3}"/>
            </c:ext>
          </c:extLst>
        </c:ser>
        <c:dLbls>
          <c:showLegendKey val="0"/>
          <c:showVal val="0"/>
          <c:showCatName val="0"/>
          <c:showSerName val="0"/>
          <c:showPercent val="0"/>
          <c:showBubbleSize val="0"/>
        </c:dLbls>
        <c:smooth val="0"/>
        <c:axId val="108414576"/>
        <c:axId val="108422736"/>
      </c:lineChart>
      <c:catAx>
        <c:axId val="10841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422736"/>
        <c:crosses val="autoZero"/>
        <c:auto val="1"/>
        <c:lblAlgn val="ctr"/>
        <c:lblOffset val="100"/>
        <c:noMultiLvlLbl val="0"/>
      </c:catAx>
      <c:valAx>
        <c:axId val="10842273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08414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martsheet.com/try-it?trp=12414&amp;utm_source=template-excel&amp;utm_medium=content&amp;utm_campaign=Sample+Feature+Film+Budget-excel-12414&amp;lpa=Sample+Feature+Film+Budget+excel+12414" TargetMode="External"/></Relationships>
</file>

<file path=xl/drawings/drawing1.xml><?xml version="1.0" encoding="utf-8"?>
<xdr:wsDr xmlns:xdr="http://schemas.openxmlformats.org/drawingml/2006/spreadsheetDrawing" xmlns:a="http://schemas.openxmlformats.org/drawingml/2006/main">
  <xdr:twoCellAnchor>
    <xdr:from>
      <xdr:col>1</xdr:col>
      <xdr:colOff>257176</xdr:colOff>
      <xdr:row>16</xdr:row>
      <xdr:rowOff>228599</xdr:rowOff>
    </xdr:from>
    <xdr:to>
      <xdr:col>19</xdr:col>
      <xdr:colOff>161926</xdr:colOff>
      <xdr:row>16</xdr:row>
      <xdr:rowOff>5057774</xdr:rowOff>
    </xdr:to>
    <xdr:graphicFrame macro="">
      <xdr:nvGraphicFramePr>
        <xdr:cNvPr id="2" name="Chart 1">
          <a:extLst>
            <a:ext uri="{FF2B5EF4-FFF2-40B4-BE49-F238E27FC236}">
              <a16:creationId xmlns:a16="http://schemas.microsoft.com/office/drawing/2014/main" id="{AD62C3DA-E4C8-7517-87A6-7489EE565A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209550</xdr:colOff>
      <xdr:row>9</xdr:row>
      <xdr:rowOff>190500</xdr:rowOff>
    </xdr:from>
    <xdr:to>
      <xdr:col>6</xdr:col>
      <xdr:colOff>2066926</xdr:colOff>
      <xdr:row>15</xdr:row>
      <xdr:rowOff>171450</xdr:rowOff>
    </xdr:to>
    <xdr:graphicFrame macro="">
      <xdr:nvGraphicFramePr>
        <xdr:cNvPr id="4" name="Chart 3">
          <a:extLst>
            <a:ext uri="{FF2B5EF4-FFF2-40B4-BE49-F238E27FC236}">
              <a16:creationId xmlns:a16="http://schemas.microsoft.com/office/drawing/2014/main" id="{90BE66DA-ECBC-BB4B-C394-D3E3462267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63500</xdr:colOff>
      <xdr:row>9</xdr:row>
      <xdr:rowOff>0</xdr:rowOff>
    </xdr:from>
    <xdr:to>
      <xdr:col>19</xdr:col>
      <xdr:colOff>180975</xdr:colOff>
      <xdr:row>14</xdr:row>
      <xdr:rowOff>619125</xdr:rowOff>
    </xdr:to>
    <xdr:graphicFrame macro="">
      <xdr:nvGraphicFramePr>
        <xdr:cNvPr id="3" name="Chart 2">
          <a:extLst>
            <a:ext uri="{FF2B5EF4-FFF2-40B4-BE49-F238E27FC236}">
              <a16:creationId xmlns:a16="http://schemas.microsoft.com/office/drawing/2014/main" id="{FBCC7EC2-1D98-460A-86F1-5EF3231BC9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xdr:colOff>
      <xdr:row>0</xdr:row>
      <xdr:rowOff>0</xdr:rowOff>
    </xdr:from>
    <xdr:to>
      <xdr:col>7</xdr:col>
      <xdr:colOff>1</xdr:colOff>
      <xdr:row>0</xdr:row>
      <xdr:rowOff>2462392</xdr:rowOff>
    </xdr:to>
    <xdr:pic>
      <xdr:nvPicPr>
        <xdr:cNvPr id="5" name="Picture 4">
          <a:hlinkClick xmlns:r="http://schemas.openxmlformats.org/officeDocument/2006/relationships" r:id="rId4"/>
          <a:extLst>
            <a:ext uri="{FF2B5EF4-FFF2-40B4-BE49-F238E27FC236}">
              <a16:creationId xmlns:a16="http://schemas.microsoft.com/office/drawing/2014/main" id="{5672A3F4-F70D-4D07-B06D-E429DD6BFACD}"/>
            </a:ext>
          </a:extLst>
        </xdr:cNvPr>
        <xdr:cNvPicPr>
          <a:picLocks noChangeAspect="1"/>
        </xdr:cNvPicPr>
      </xdr:nvPicPr>
      <xdr:blipFill>
        <a:blip xmlns:r="http://schemas.openxmlformats.org/officeDocument/2006/relationships" r:embed="rId5"/>
        <a:stretch>
          <a:fillRect/>
        </a:stretch>
      </xdr:blipFill>
      <xdr:spPr>
        <a:xfrm>
          <a:off x="1" y="0"/>
          <a:ext cx="9829800" cy="24623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14&amp;utm_source=template-excel&amp;utm_medium=content&amp;utm_campaign=Sample+Feature+Film+Budget-excel-12414&amp;lpa=Sample+Feature+Film+Budget+excel+12414"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9293-A589-4386-B761-213DD2312C40}">
  <sheetPr>
    <tabColor rgb="FFECE780"/>
    <pageSetUpPr fitToPage="1"/>
  </sheetPr>
  <dimension ref="B1:T39"/>
  <sheetViews>
    <sheetView showGridLines="0" tabSelected="1" zoomScale="108" zoomScaleNormal="100" workbookViewId="0">
      <pane ySplit="1" topLeftCell="A2" activePane="bottomLeft" state="frozen"/>
      <selection pane="bottomLeft" activeCell="B42" sqref="B42"/>
    </sheetView>
  </sheetViews>
  <sheetFormatPr defaultColWidth="8.85546875" defaultRowHeight="15"/>
  <cols>
    <col min="1" max="1" width="3.7109375" customWidth="1"/>
    <col min="2" max="2" width="40.7109375" customWidth="1"/>
    <col min="3" max="3" width="20.140625" customWidth="1"/>
    <col min="4" max="6" width="15.7109375" customWidth="1"/>
    <col min="7" max="7" width="35.7109375" customWidth="1"/>
    <col min="8" max="8" width="3.7109375" customWidth="1"/>
    <col min="21" max="21" width="3.7109375" customWidth="1"/>
  </cols>
  <sheetData>
    <row r="1" spans="2:20" s="113" customFormat="1" ht="197.1" customHeight="1">
      <c r="B1" s="114"/>
    </row>
    <row r="2" spans="2:20" ht="50.1" customHeight="1" thickBot="1">
      <c r="B2" s="1" t="s">
        <v>0</v>
      </c>
    </row>
    <row r="3" spans="2:20" ht="32.1" customHeight="1" thickTop="1">
      <c r="B3" s="71" t="s">
        <v>257</v>
      </c>
      <c r="C3" s="128" t="s">
        <v>263</v>
      </c>
      <c r="D3" s="128"/>
      <c r="E3" s="128"/>
      <c r="F3" s="128"/>
      <c r="G3" s="128"/>
      <c r="I3" s="131" t="s">
        <v>289</v>
      </c>
      <c r="J3" s="132"/>
      <c r="K3" s="132"/>
      <c r="L3" s="132"/>
      <c r="M3" s="132"/>
      <c r="N3" s="132"/>
      <c r="O3" s="132"/>
      <c r="P3" s="132"/>
      <c r="Q3" s="132"/>
      <c r="R3" s="132"/>
      <c r="S3" s="132"/>
      <c r="T3" s="133"/>
    </row>
    <row r="4" spans="2:20" ht="32.1" customHeight="1">
      <c r="B4" s="71" t="s">
        <v>7</v>
      </c>
      <c r="C4" s="128" t="s">
        <v>264</v>
      </c>
      <c r="D4" s="128"/>
      <c r="E4" s="128"/>
      <c r="F4" s="128"/>
      <c r="G4" s="128"/>
      <c r="I4" s="134"/>
      <c r="J4" s="135"/>
      <c r="K4" s="135"/>
      <c r="L4" s="135"/>
      <c r="M4" s="135"/>
      <c r="N4" s="135"/>
      <c r="O4" s="135"/>
      <c r="P4" s="135"/>
      <c r="Q4" s="135"/>
      <c r="R4" s="135"/>
      <c r="S4" s="135"/>
      <c r="T4" s="136"/>
    </row>
    <row r="5" spans="2:20" ht="32.1" customHeight="1">
      <c r="B5" s="71" t="s">
        <v>258</v>
      </c>
      <c r="C5" s="128" t="s">
        <v>265</v>
      </c>
      <c r="D5" s="128"/>
      <c r="E5" s="128"/>
      <c r="F5" s="128"/>
      <c r="G5" s="128"/>
      <c r="I5" s="134"/>
      <c r="J5" s="135"/>
      <c r="K5" s="135"/>
      <c r="L5" s="135"/>
      <c r="M5" s="135"/>
      <c r="N5" s="135"/>
      <c r="O5" s="135"/>
      <c r="P5" s="135"/>
      <c r="Q5" s="135"/>
      <c r="R5" s="135"/>
      <c r="S5" s="135"/>
      <c r="T5" s="136"/>
    </row>
    <row r="6" spans="2:20" ht="32.1" customHeight="1">
      <c r="B6" s="71" t="s">
        <v>259</v>
      </c>
      <c r="C6" s="128" t="s">
        <v>266</v>
      </c>
      <c r="D6" s="128"/>
      <c r="E6" s="128"/>
      <c r="F6" s="128"/>
      <c r="G6" s="128"/>
      <c r="I6" s="134"/>
      <c r="J6" s="135"/>
      <c r="K6" s="135"/>
      <c r="L6" s="135"/>
      <c r="M6" s="135"/>
      <c r="N6" s="135"/>
      <c r="O6" s="135"/>
      <c r="P6" s="135"/>
      <c r="Q6" s="135"/>
      <c r="R6" s="135"/>
      <c r="S6" s="135"/>
      <c r="T6" s="136"/>
    </row>
    <row r="7" spans="2:20" ht="32.1" customHeight="1">
      <c r="B7" s="71" t="s">
        <v>260</v>
      </c>
      <c r="C7" s="129" t="s">
        <v>134</v>
      </c>
      <c r="D7" s="129"/>
      <c r="E7" s="129"/>
      <c r="F7" s="129"/>
      <c r="G7" s="129"/>
      <c r="I7" s="134"/>
      <c r="J7" s="135"/>
      <c r="K7" s="135"/>
      <c r="L7" s="135"/>
      <c r="M7" s="135"/>
      <c r="N7" s="135"/>
      <c r="O7" s="135"/>
      <c r="P7" s="135"/>
      <c r="Q7" s="135"/>
      <c r="R7" s="135"/>
      <c r="S7" s="135"/>
      <c r="T7" s="136"/>
    </row>
    <row r="8" spans="2:20" ht="32.1" customHeight="1" thickBot="1">
      <c r="B8" s="71" t="s">
        <v>261</v>
      </c>
      <c r="C8" s="128" t="s">
        <v>267</v>
      </c>
      <c r="D8" s="128"/>
      <c r="E8" s="128"/>
      <c r="F8" s="128"/>
      <c r="G8" s="128"/>
      <c r="I8" s="137"/>
      <c r="J8" s="138"/>
      <c r="K8" s="138"/>
      <c r="L8" s="138"/>
      <c r="M8" s="138"/>
      <c r="N8" s="138"/>
      <c r="O8" s="138"/>
      <c r="P8" s="138"/>
      <c r="Q8" s="138"/>
      <c r="R8" s="138"/>
      <c r="S8" s="138"/>
      <c r="T8" s="139"/>
    </row>
    <row r="9" spans="2:20" ht="21.95" customHeight="1" thickTop="1">
      <c r="B9" s="72"/>
      <c r="C9" s="73"/>
      <c r="D9" s="73"/>
      <c r="E9" s="73"/>
      <c r="F9" s="73"/>
      <c r="G9" s="73"/>
    </row>
    <row r="10" spans="2:20" ht="49.5" customHeight="1">
      <c r="B10" s="76" t="s">
        <v>253</v>
      </c>
      <c r="D10" s="74"/>
      <c r="G10" s="74"/>
      <c r="T10" s="74"/>
    </row>
    <row r="11" spans="2:20" ht="28.5">
      <c r="B11" s="77" t="s">
        <v>268</v>
      </c>
      <c r="D11" s="74"/>
      <c r="G11" s="74"/>
      <c r="T11" s="74"/>
    </row>
    <row r="12" spans="2:20" ht="50.1" customHeight="1">
      <c r="B12" s="117" t="s">
        <v>254</v>
      </c>
      <c r="C12" s="67">
        <f>D29/C29</f>
        <v>0.89031972789115643</v>
      </c>
      <c r="D12" s="74"/>
      <c r="G12" s="74"/>
      <c r="T12" s="74"/>
    </row>
    <row r="13" spans="2:20" ht="50.1" customHeight="1">
      <c r="B13" s="118" t="s">
        <v>303</v>
      </c>
      <c r="C13" s="68">
        <f>D29-C29</f>
        <v>-64492</v>
      </c>
      <c r="D13" s="74"/>
      <c r="G13" s="74"/>
      <c r="T13" s="74"/>
    </row>
    <row r="14" spans="2:20" ht="50.1" customHeight="1">
      <c r="B14" s="117" t="s">
        <v>255</v>
      </c>
      <c r="C14" s="69">
        <v>4</v>
      </c>
      <c r="D14" s="74"/>
      <c r="G14" s="74"/>
      <c r="T14" s="74"/>
    </row>
    <row r="15" spans="2:20" ht="50.1" customHeight="1">
      <c r="B15" s="117" t="s">
        <v>256</v>
      </c>
      <c r="C15" s="70" t="s">
        <v>134</v>
      </c>
      <c r="D15" s="74"/>
      <c r="G15" s="74"/>
      <c r="T15" s="74"/>
    </row>
    <row r="16" spans="2:20" ht="21.95" customHeight="1">
      <c r="B16" s="1"/>
    </row>
    <row r="17" spans="2:20" ht="409.5" customHeight="1">
      <c r="B17" s="75"/>
      <c r="T17" s="74"/>
    </row>
    <row r="18" spans="2:20" ht="21.95" customHeight="1" thickBot="1">
      <c r="B18" s="1"/>
    </row>
    <row r="19" spans="2:20" ht="69" customHeight="1" thickBot="1">
      <c r="B19" s="130" t="s">
        <v>290</v>
      </c>
      <c r="C19" s="130"/>
      <c r="D19" s="130"/>
      <c r="E19" s="130"/>
      <c r="F19" s="130"/>
      <c r="G19" s="130"/>
      <c r="H19" s="130"/>
      <c r="I19" s="130"/>
      <c r="J19" s="130"/>
      <c r="K19" s="130"/>
      <c r="L19" s="130"/>
      <c r="M19" s="130"/>
      <c r="N19" s="130"/>
      <c r="O19" s="130"/>
      <c r="P19" s="130"/>
      <c r="Q19" s="130"/>
      <c r="R19" s="130"/>
      <c r="S19" s="130"/>
      <c r="T19" s="130"/>
    </row>
    <row r="21" spans="2:20" ht="28.5">
      <c r="B21" s="35" t="s">
        <v>231</v>
      </c>
    </row>
    <row r="22" spans="2:20" ht="45" customHeight="1">
      <c r="B22" s="46" t="s">
        <v>232</v>
      </c>
      <c r="C22" s="49" t="s">
        <v>233</v>
      </c>
      <c r="D22" s="48" t="s">
        <v>234</v>
      </c>
      <c r="E22" s="47" t="s">
        <v>235</v>
      </c>
      <c r="F22" s="47" t="s">
        <v>210</v>
      </c>
      <c r="G22" s="140" t="s">
        <v>291</v>
      </c>
      <c r="H22" s="141"/>
      <c r="I22" s="141"/>
      <c r="J22" s="141"/>
      <c r="K22" s="141"/>
      <c r="L22" s="141"/>
      <c r="M22" s="141"/>
      <c r="N22" s="141"/>
      <c r="O22" s="141"/>
      <c r="P22" s="141"/>
      <c r="Q22" s="141"/>
      <c r="R22" s="141"/>
      <c r="S22" s="141"/>
      <c r="T22" s="142"/>
    </row>
    <row r="23" spans="2:20" ht="32.1" customHeight="1">
      <c r="B23" s="37" t="s">
        <v>1</v>
      </c>
      <c r="C23" s="38">
        <f>'2. Above-The-Line BUDGET'!E21</f>
        <v>200000</v>
      </c>
      <c r="D23" s="38">
        <f>'2. Above-The-Line BUDGET'!E19</f>
        <v>202000</v>
      </c>
      <c r="E23" s="38">
        <f>D23-C23</f>
        <v>2000</v>
      </c>
      <c r="F23" s="39" t="str">
        <f>IF(E23&gt;0,"Over","OK")</f>
        <v>Over</v>
      </c>
      <c r="G23" s="119"/>
      <c r="H23" s="120"/>
      <c r="I23" s="120"/>
      <c r="J23" s="120"/>
      <c r="K23" s="120"/>
      <c r="L23" s="120"/>
      <c r="M23" s="120"/>
      <c r="N23" s="120"/>
      <c r="O23" s="120"/>
      <c r="P23" s="120"/>
      <c r="Q23" s="120"/>
      <c r="R23" s="120"/>
      <c r="S23" s="120"/>
      <c r="T23" s="121"/>
    </row>
    <row r="24" spans="2:20" ht="32.1" customHeight="1">
      <c r="B24" s="37" t="s">
        <v>312</v>
      </c>
      <c r="C24" s="38">
        <f>'3. Production BUDGET'!G21</f>
        <v>160000</v>
      </c>
      <c r="D24" s="38">
        <f>'3. Production BUDGET'!G19</f>
        <v>156979</v>
      </c>
      <c r="E24" s="38">
        <f t="shared" ref="E24:E28" si="0">D24-C24</f>
        <v>-3021</v>
      </c>
      <c r="F24" s="39" t="str">
        <f t="shared" ref="F24:F29" si="1">IF(E24&gt;0,"Over","OK")</f>
        <v>OK</v>
      </c>
      <c r="G24" s="119"/>
      <c r="H24" s="120"/>
      <c r="I24" s="120"/>
      <c r="J24" s="120"/>
      <c r="K24" s="120"/>
      <c r="L24" s="120"/>
      <c r="M24" s="120"/>
      <c r="N24" s="120"/>
      <c r="O24" s="120"/>
      <c r="P24" s="120"/>
      <c r="Q24" s="120"/>
      <c r="R24" s="120"/>
      <c r="S24" s="120"/>
      <c r="T24" s="121"/>
    </row>
    <row r="25" spans="2:20" ht="32.1" customHeight="1">
      <c r="B25" s="37" t="s">
        <v>237</v>
      </c>
      <c r="C25" s="38">
        <f>'4. Post-Production BUDGET'!F21</f>
        <v>85000</v>
      </c>
      <c r="D25" s="38">
        <f>'4. Post-Production BUDGET'!F19</f>
        <v>70489</v>
      </c>
      <c r="E25" s="38">
        <f t="shared" si="0"/>
        <v>-14511</v>
      </c>
      <c r="F25" s="39" t="str">
        <f t="shared" si="1"/>
        <v>OK</v>
      </c>
      <c r="G25" s="119"/>
      <c r="H25" s="120"/>
      <c r="I25" s="120"/>
      <c r="J25" s="120"/>
      <c r="K25" s="120"/>
      <c r="L25" s="120"/>
      <c r="M25" s="120"/>
      <c r="N25" s="120"/>
      <c r="O25" s="120"/>
      <c r="P25" s="120"/>
      <c r="Q25" s="120"/>
      <c r="R25" s="120"/>
      <c r="S25" s="120"/>
      <c r="T25" s="121"/>
    </row>
    <row r="26" spans="2:20" ht="32.1" customHeight="1">
      <c r="B26" s="37" t="s">
        <v>238</v>
      </c>
      <c r="C26" s="38">
        <f>'5. Marketing &amp; Publicity BUDGET'!E21</f>
        <v>48000</v>
      </c>
      <c r="D26" s="38">
        <f>'5. Marketing &amp; Publicity BUDGET'!E19</f>
        <v>49500</v>
      </c>
      <c r="E26" s="38">
        <f t="shared" si="0"/>
        <v>1500</v>
      </c>
      <c r="F26" s="39" t="str">
        <f t="shared" si="1"/>
        <v>Over</v>
      </c>
      <c r="G26" s="119"/>
      <c r="H26" s="120"/>
      <c r="I26" s="120"/>
      <c r="J26" s="120"/>
      <c r="K26" s="120"/>
      <c r="L26" s="120"/>
      <c r="M26" s="120"/>
      <c r="N26" s="120"/>
      <c r="O26" s="120"/>
      <c r="P26" s="120"/>
      <c r="Q26" s="120"/>
      <c r="R26" s="120"/>
      <c r="S26" s="120"/>
      <c r="T26" s="121"/>
    </row>
    <row r="27" spans="2:20" ht="32.1" customHeight="1">
      <c r="B27" s="37" t="s">
        <v>239</v>
      </c>
      <c r="C27" s="38">
        <f>'6. Legal, Acct, Admin BUDGET'!F21</f>
        <v>45000</v>
      </c>
      <c r="D27" s="38">
        <f>'6. Legal, Acct, Admin BUDGET'!F19</f>
        <v>44540</v>
      </c>
      <c r="E27" s="38">
        <f t="shared" si="0"/>
        <v>-460</v>
      </c>
      <c r="F27" s="39" t="str">
        <f t="shared" si="1"/>
        <v>OK</v>
      </c>
      <c r="G27" s="119"/>
      <c r="H27" s="120"/>
      <c r="I27" s="120"/>
      <c r="J27" s="120"/>
      <c r="K27" s="120"/>
      <c r="L27" s="120"/>
      <c r="M27" s="120"/>
      <c r="N27" s="120"/>
      <c r="O27" s="120"/>
      <c r="P27" s="120"/>
      <c r="Q27" s="120"/>
      <c r="R27" s="120"/>
      <c r="S27" s="120"/>
      <c r="T27" s="121"/>
    </row>
    <row r="28" spans="2:20" ht="32.1" customHeight="1" thickBot="1">
      <c r="B28" s="40" t="s">
        <v>53</v>
      </c>
      <c r="C28" s="41">
        <v>50000</v>
      </c>
      <c r="D28" s="41"/>
      <c r="E28" s="41">
        <f t="shared" si="0"/>
        <v>-50000</v>
      </c>
      <c r="F28" s="42" t="str">
        <f t="shared" si="1"/>
        <v>OK</v>
      </c>
      <c r="G28" s="122" t="s">
        <v>240</v>
      </c>
      <c r="H28" s="123"/>
      <c r="I28" s="123"/>
      <c r="J28" s="123"/>
      <c r="K28" s="123"/>
      <c r="L28" s="123"/>
      <c r="M28" s="123"/>
      <c r="N28" s="123"/>
      <c r="O28" s="123"/>
      <c r="P28" s="123"/>
      <c r="Q28" s="123"/>
      <c r="R28" s="123"/>
      <c r="S28" s="123"/>
      <c r="T28" s="124"/>
    </row>
    <row r="29" spans="2:20" ht="32.1" customHeight="1" thickTop="1">
      <c r="B29" s="43" t="s">
        <v>241</v>
      </c>
      <c r="C29" s="50">
        <f>SUM(C23:C28)</f>
        <v>588000</v>
      </c>
      <c r="D29" s="51">
        <f>SUM(D23:D28)</f>
        <v>523508</v>
      </c>
      <c r="E29" s="44">
        <f>SUM(E23:E28)</f>
        <v>-64492</v>
      </c>
      <c r="F29" s="45" t="str">
        <f t="shared" si="1"/>
        <v>OK</v>
      </c>
      <c r="G29" s="125"/>
      <c r="H29" s="126"/>
      <c r="I29" s="126"/>
      <c r="J29" s="126"/>
      <c r="K29" s="126"/>
      <c r="L29" s="126"/>
      <c r="M29" s="126"/>
      <c r="N29" s="126"/>
      <c r="O29" s="126"/>
      <c r="P29" s="126"/>
      <c r="Q29" s="126"/>
      <c r="R29" s="126"/>
      <c r="S29" s="126"/>
      <c r="T29" s="127"/>
    </row>
    <row r="31" spans="2:20" ht="45" customHeight="1">
      <c r="B31" s="46" t="s">
        <v>232</v>
      </c>
      <c r="C31" s="49" t="s">
        <v>242</v>
      </c>
    </row>
    <row r="32" spans="2:20" ht="21.95" customHeight="1">
      <c r="B32" s="37" t="s">
        <v>1</v>
      </c>
      <c r="C32" s="52">
        <f>C23/$D$29</f>
        <v>0.38203809683901679</v>
      </c>
    </row>
    <row r="33" spans="2:7" ht="21.95" customHeight="1">
      <c r="B33" s="37" t="s">
        <v>312</v>
      </c>
      <c r="C33" s="52">
        <f t="shared" ref="C33:C37" si="2">C24/$D$29</f>
        <v>0.30563047747121341</v>
      </c>
    </row>
    <row r="34" spans="2:7" ht="21.95" customHeight="1">
      <c r="B34" s="37" t="s">
        <v>237</v>
      </c>
      <c r="C34" s="52">
        <f t="shared" si="2"/>
        <v>0.16236619115658213</v>
      </c>
    </row>
    <row r="35" spans="2:7" ht="21.95" customHeight="1">
      <c r="B35" s="37" t="s">
        <v>238</v>
      </c>
      <c r="C35" s="52">
        <f t="shared" si="2"/>
        <v>9.1689143241364027E-2</v>
      </c>
    </row>
    <row r="36" spans="2:7" ht="21.95" customHeight="1">
      <c r="B36" s="37" t="s">
        <v>239</v>
      </c>
      <c r="C36" s="52">
        <f t="shared" si="2"/>
        <v>8.5958571788778776E-2</v>
      </c>
    </row>
    <row r="37" spans="2:7" ht="21.95" customHeight="1">
      <c r="B37" s="37" t="s">
        <v>53</v>
      </c>
      <c r="C37" s="52">
        <f t="shared" si="2"/>
        <v>9.5509524209754199E-2</v>
      </c>
    </row>
    <row r="39" spans="2:7" ht="50.1" customHeight="1">
      <c r="B39" s="163" t="s">
        <v>262</v>
      </c>
      <c r="C39" s="163"/>
      <c r="D39" s="163"/>
      <c r="E39" s="163"/>
      <c r="F39" s="163"/>
      <c r="G39" s="163"/>
    </row>
  </sheetData>
  <mergeCells count="17">
    <mergeCell ref="G24:T24"/>
    <mergeCell ref="G25:T25"/>
    <mergeCell ref="C8:G8"/>
    <mergeCell ref="B19:T19"/>
    <mergeCell ref="I3:T8"/>
    <mergeCell ref="G22:T22"/>
    <mergeCell ref="G23:T23"/>
    <mergeCell ref="C3:G3"/>
    <mergeCell ref="C4:G4"/>
    <mergeCell ref="C5:G5"/>
    <mergeCell ref="C6:G6"/>
    <mergeCell ref="C7:G7"/>
    <mergeCell ref="G26:T26"/>
    <mergeCell ref="G27:T27"/>
    <mergeCell ref="G28:T28"/>
    <mergeCell ref="G29:T29"/>
    <mergeCell ref="B39:G39"/>
  </mergeCells>
  <conditionalFormatting sqref="B32:C37">
    <cfRule type="expression" dxfId="1" priority="1">
      <formula>$F32="over"</formula>
    </cfRule>
  </conditionalFormatting>
  <conditionalFormatting sqref="B23:G28 B29 G29">
    <cfRule type="expression" dxfId="0" priority="2">
      <formula>$F23="over"</formula>
    </cfRule>
  </conditionalFormatting>
  <hyperlinks>
    <hyperlink ref="B39:G39" r:id="rId1" display="CLICK HERE TO CREATE IN SMARTSHEET" xr:uid="{FF5E7AC2-2E47-462C-A706-12B87E85762E}"/>
  </hyperlinks>
  <pageMargins left="0.7" right="0.7" top="0.75" bottom="0.75" header="0.3" footer="0.3"/>
  <pageSetup scale="35"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10029-0832-4352-AC49-12EA0FE45FC7}">
  <sheetPr>
    <tabColor theme="3" tint="0.749992370372631"/>
    <pageSetUpPr fitToPage="1"/>
  </sheetPr>
  <dimension ref="B1:G19"/>
  <sheetViews>
    <sheetView showGridLines="0" workbookViewId="0">
      <selection activeCell="B4" sqref="B4"/>
    </sheetView>
  </sheetViews>
  <sheetFormatPr defaultColWidth="8.85546875" defaultRowHeight="15"/>
  <cols>
    <col min="1" max="1" width="3.7109375" customWidth="1"/>
    <col min="2" max="2" width="35.7109375" customWidth="1"/>
    <col min="3" max="5" width="15.7109375" customWidth="1"/>
    <col min="6" max="6" width="22.7109375" customWidth="1"/>
    <col min="7" max="7" width="50.7109375" customWidth="1"/>
    <col min="8" max="8" width="3.7109375" customWidth="1"/>
  </cols>
  <sheetData>
    <row r="1" spans="2:7" ht="50.1" customHeight="1">
      <c r="B1" s="1" t="s">
        <v>129</v>
      </c>
    </row>
    <row r="2" spans="2:7" ht="21.95" customHeight="1">
      <c r="B2" s="111" t="s">
        <v>295</v>
      </c>
    </row>
    <row r="3" spans="2:7" ht="32.1" customHeight="1" thickBot="1">
      <c r="B3" s="2" t="s">
        <v>129</v>
      </c>
      <c r="C3" s="21" t="s">
        <v>130</v>
      </c>
      <c r="D3" s="21" t="s">
        <v>131</v>
      </c>
      <c r="E3" s="21" t="s">
        <v>132</v>
      </c>
      <c r="F3" s="3" t="s">
        <v>133</v>
      </c>
      <c r="G3" s="2" t="s">
        <v>6</v>
      </c>
    </row>
    <row r="4" spans="2:7" ht="21.95" customHeight="1" thickTop="1">
      <c r="B4" s="8" t="s">
        <v>137</v>
      </c>
      <c r="C4" s="5">
        <v>200000</v>
      </c>
      <c r="D4" s="5">
        <v>200000</v>
      </c>
      <c r="E4" s="23" t="s">
        <v>134</v>
      </c>
      <c r="F4" s="24" t="s">
        <v>135</v>
      </c>
      <c r="G4" s="8" t="s">
        <v>136</v>
      </c>
    </row>
    <row r="5" spans="2:7" ht="21.95" customHeight="1">
      <c r="B5" s="9" t="s">
        <v>138</v>
      </c>
      <c r="C5" s="5">
        <v>15000</v>
      </c>
      <c r="D5" s="5">
        <v>75000</v>
      </c>
      <c r="E5" s="23" t="s">
        <v>134</v>
      </c>
      <c r="F5" s="24" t="s">
        <v>135</v>
      </c>
      <c r="G5" s="8" t="s">
        <v>139</v>
      </c>
    </row>
    <row r="6" spans="2:7" ht="21.95" customHeight="1">
      <c r="B6" s="9" t="s">
        <v>141</v>
      </c>
      <c r="C6" s="5">
        <v>60000</v>
      </c>
      <c r="D6" s="5">
        <v>60000</v>
      </c>
      <c r="E6" s="23" t="s">
        <v>134</v>
      </c>
      <c r="F6" s="24" t="s">
        <v>142</v>
      </c>
      <c r="G6" s="8" t="s">
        <v>143</v>
      </c>
    </row>
    <row r="7" spans="2:7" ht="21.95" customHeight="1">
      <c r="B7" s="9" t="s">
        <v>144</v>
      </c>
      <c r="C7" s="5">
        <v>120000</v>
      </c>
      <c r="D7" s="5">
        <v>0</v>
      </c>
      <c r="E7" s="23" t="s">
        <v>134</v>
      </c>
      <c r="F7" s="24" t="s">
        <v>145</v>
      </c>
      <c r="G7" s="9" t="s">
        <v>146</v>
      </c>
    </row>
    <row r="8" spans="2:7" ht="21.95" customHeight="1">
      <c r="B8" s="9" t="s">
        <v>147</v>
      </c>
      <c r="C8" s="5">
        <v>90000</v>
      </c>
      <c r="D8" s="5">
        <v>0</v>
      </c>
      <c r="E8" s="23" t="s">
        <v>134</v>
      </c>
      <c r="F8" s="24" t="s">
        <v>148</v>
      </c>
      <c r="G8" s="9" t="s">
        <v>149</v>
      </c>
    </row>
    <row r="9" spans="2:7" ht="21.95" customHeight="1">
      <c r="B9" s="9" t="s">
        <v>150</v>
      </c>
      <c r="C9" s="5">
        <v>20000</v>
      </c>
      <c r="D9" s="5">
        <v>20000</v>
      </c>
      <c r="E9" s="23" t="s">
        <v>134</v>
      </c>
      <c r="F9" s="24" t="s">
        <v>151</v>
      </c>
      <c r="G9" s="9" t="s">
        <v>152</v>
      </c>
    </row>
    <row r="10" spans="2:7" ht="21.95" customHeight="1">
      <c r="B10" s="9" t="s">
        <v>153</v>
      </c>
      <c r="C10" s="5">
        <v>10000</v>
      </c>
      <c r="D10" s="5">
        <v>10000</v>
      </c>
      <c r="E10" s="23" t="s">
        <v>134</v>
      </c>
      <c r="F10" s="24" t="s">
        <v>154</v>
      </c>
      <c r="G10" s="9" t="s">
        <v>308</v>
      </c>
    </row>
    <row r="11" spans="2:7" ht="21.95" customHeight="1">
      <c r="B11" s="9"/>
      <c r="C11" s="5">
        <v>0</v>
      </c>
      <c r="D11" s="5">
        <v>0</v>
      </c>
      <c r="E11" s="23" t="s">
        <v>134</v>
      </c>
      <c r="F11" s="24"/>
      <c r="G11" s="9"/>
    </row>
    <row r="12" spans="2:7" ht="21.95" customHeight="1">
      <c r="B12" s="9"/>
      <c r="C12" s="5">
        <v>0</v>
      </c>
      <c r="D12" s="5">
        <v>0</v>
      </c>
      <c r="E12" s="23" t="s">
        <v>134</v>
      </c>
      <c r="F12" s="24"/>
      <c r="G12" s="9"/>
    </row>
    <row r="13" spans="2:7" ht="21.95" customHeight="1">
      <c r="B13" s="9"/>
      <c r="C13" s="5">
        <v>0</v>
      </c>
      <c r="D13" s="5">
        <v>0</v>
      </c>
      <c r="E13" s="23" t="s">
        <v>134</v>
      </c>
      <c r="F13" s="24"/>
      <c r="G13" s="9"/>
    </row>
    <row r="14" spans="2:7" ht="21.95" customHeight="1">
      <c r="B14" s="20"/>
      <c r="C14" s="5">
        <v>0</v>
      </c>
      <c r="D14" s="5">
        <v>0</v>
      </c>
      <c r="E14" s="23" t="s">
        <v>134</v>
      </c>
      <c r="F14" s="24"/>
      <c r="G14" s="9"/>
    </row>
    <row r="15" spans="2:7" ht="21.95" customHeight="1">
      <c r="B15" s="9"/>
      <c r="C15" s="5">
        <v>0</v>
      </c>
      <c r="D15" s="5">
        <v>0</v>
      </c>
      <c r="E15" s="23" t="s">
        <v>134</v>
      </c>
      <c r="F15" s="24"/>
      <c r="G15" s="9"/>
    </row>
    <row r="16" spans="2:7" ht="21.95" customHeight="1">
      <c r="B16" s="9"/>
      <c r="C16" s="5">
        <v>0</v>
      </c>
      <c r="D16" s="5">
        <v>0</v>
      </c>
      <c r="E16" s="23" t="s">
        <v>134</v>
      </c>
      <c r="F16" s="24"/>
      <c r="G16" s="9"/>
    </row>
    <row r="17" spans="2:7" ht="21.95" customHeight="1">
      <c r="B17" s="9"/>
      <c r="C17" s="5">
        <v>0</v>
      </c>
      <c r="D17" s="5">
        <v>0</v>
      </c>
      <c r="E17" s="23" t="s">
        <v>134</v>
      </c>
      <c r="F17" s="24"/>
      <c r="G17" s="9"/>
    </row>
    <row r="18" spans="2:7" ht="21.95" customHeight="1" thickBot="1">
      <c r="B18" s="10"/>
      <c r="C18" s="12">
        <v>0</v>
      </c>
      <c r="D18" s="12">
        <v>0</v>
      </c>
      <c r="E18" s="23" t="s">
        <v>134</v>
      </c>
      <c r="F18" s="24"/>
      <c r="G18" s="10"/>
    </row>
    <row r="19" spans="2:7" ht="21.95" customHeight="1" thickTop="1">
      <c r="B19" s="13" t="s">
        <v>140</v>
      </c>
      <c r="C19" s="25">
        <f>SUM(C4:C18)</f>
        <v>515000</v>
      </c>
      <c r="D19" s="25">
        <f>SUM(D4:D18)</f>
        <v>365000</v>
      </c>
      <c r="E19" s="14"/>
      <c r="F19" s="16"/>
      <c r="G19" s="15"/>
    </row>
  </sheetData>
  <pageMargins left="0.7" right="0.7" top="0.75" bottom="0.75" header="0.3" footer="0.3"/>
  <pageSetup scale="7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5BC09-11E0-4E4A-8ADE-7792B90D3202}">
  <sheetPr>
    <tabColor theme="4" tint="0.79998168889431442"/>
    <pageSetUpPr fitToPage="1"/>
  </sheetPr>
  <dimension ref="B1:J19"/>
  <sheetViews>
    <sheetView showGridLines="0" workbookViewId="0">
      <selection activeCell="B4" sqref="B4"/>
    </sheetView>
  </sheetViews>
  <sheetFormatPr defaultColWidth="8.85546875" defaultRowHeight="15"/>
  <cols>
    <col min="1" max="1" width="3.7109375" customWidth="1"/>
    <col min="2" max="4" width="25.7109375" customWidth="1"/>
    <col min="5" max="9" width="15.7109375" customWidth="1"/>
    <col min="10" max="10" width="25.7109375" customWidth="1"/>
    <col min="11" max="11" width="3.7109375" customWidth="1"/>
  </cols>
  <sheetData>
    <row r="1" spans="2:10" ht="50.1" customHeight="1">
      <c r="B1" s="1" t="s">
        <v>155</v>
      </c>
      <c r="C1" s="1"/>
      <c r="D1" s="1"/>
      <c r="E1" s="1"/>
      <c r="F1" s="1"/>
    </row>
    <row r="2" spans="2:10" ht="21.95" customHeight="1">
      <c r="B2" s="111" t="s">
        <v>295</v>
      </c>
    </row>
    <row r="3" spans="2:10" ht="32.1" customHeight="1" thickBot="1">
      <c r="B3" s="17" t="s">
        <v>29</v>
      </c>
      <c r="C3" s="17" t="s">
        <v>156</v>
      </c>
      <c r="D3" s="17" t="s">
        <v>157</v>
      </c>
      <c r="E3" s="18" t="s">
        <v>158</v>
      </c>
      <c r="F3" s="18" t="s">
        <v>4</v>
      </c>
      <c r="G3" s="18" t="s">
        <v>159</v>
      </c>
      <c r="H3" s="27" t="s">
        <v>181</v>
      </c>
      <c r="I3" s="18" t="s">
        <v>162</v>
      </c>
      <c r="J3" s="17" t="s">
        <v>6</v>
      </c>
    </row>
    <row r="4" spans="2:10" ht="21.95" customHeight="1" thickTop="1">
      <c r="B4" s="8" t="s">
        <v>163</v>
      </c>
      <c r="C4" s="8" t="s">
        <v>164</v>
      </c>
      <c r="D4" s="8" t="s">
        <v>309</v>
      </c>
      <c r="E4" s="4" t="s">
        <v>165</v>
      </c>
      <c r="F4" s="5">
        <v>10000</v>
      </c>
      <c r="G4" s="4" t="s">
        <v>161</v>
      </c>
      <c r="H4" s="19">
        <v>3</v>
      </c>
      <c r="I4" s="6">
        <f>F4*H4</f>
        <v>30000</v>
      </c>
      <c r="J4" s="8" t="s">
        <v>166</v>
      </c>
    </row>
    <row r="5" spans="2:10" ht="21.95" customHeight="1">
      <c r="B5" s="9" t="s">
        <v>49</v>
      </c>
      <c r="C5" s="9" t="s">
        <v>31</v>
      </c>
      <c r="D5" s="9" t="s">
        <v>167</v>
      </c>
      <c r="E5" s="7" t="s">
        <v>165</v>
      </c>
      <c r="F5" s="5">
        <v>2500</v>
      </c>
      <c r="G5" s="7" t="s">
        <v>161</v>
      </c>
      <c r="H5" s="19">
        <v>3</v>
      </c>
      <c r="I5" s="6">
        <f t="shared" ref="I5:I18" si="0">F5*H5</f>
        <v>7500</v>
      </c>
      <c r="J5" s="8" t="s">
        <v>168</v>
      </c>
    </row>
    <row r="6" spans="2:10" ht="21.95" customHeight="1">
      <c r="B6" s="9" t="s">
        <v>169</v>
      </c>
      <c r="C6" s="9" t="s">
        <v>170</v>
      </c>
      <c r="D6" s="9" t="s">
        <v>171</v>
      </c>
      <c r="E6" s="7" t="s">
        <v>172</v>
      </c>
      <c r="F6" s="5">
        <v>350</v>
      </c>
      <c r="G6" s="7" t="s">
        <v>160</v>
      </c>
      <c r="H6" s="19">
        <v>18</v>
      </c>
      <c r="I6" s="6">
        <f t="shared" si="0"/>
        <v>6300</v>
      </c>
      <c r="J6" s="8" t="s">
        <v>173</v>
      </c>
    </row>
    <row r="7" spans="2:10" ht="21.95" customHeight="1">
      <c r="B7" s="9" t="s">
        <v>174</v>
      </c>
      <c r="C7" s="9" t="s">
        <v>55</v>
      </c>
      <c r="D7" s="9" t="s">
        <v>175</v>
      </c>
      <c r="E7" s="7" t="s">
        <v>176</v>
      </c>
      <c r="F7" s="5">
        <v>2500</v>
      </c>
      <c r="G7" s="7" t="s">
        <v>161</v>
      </c>
      <c r="H7" s="19">
        <v>5</v>
      </c>
      <c r="I7" s="6">
        <f t="shared" si="0"/>
        <v>12500</v>
      </c>
      <c r="J7" s="9"/>
    </row>
    <row r="8" spans="2:10" ht="21.95" customHeight="1">
      <c r="B8" s="9" t="s">
        <v>177</v>
      </c>
      <c r="C8" s="9" t="s">
        <v>178</v>
      </c>
      <c r="D8" s="9" t="s">
        <v>179</v>
      </c>
      <c r="E8" s="7" t="s">
        <v>172</v>
      </c>
      <c r="F8" s="5">
        <v>2500</v>
      </c>
      <c r="G8" s="7" t="s">
        <v>180</v>
      </c>
      <c r="H8" s="19">
        <v>1</v>
      </c>
      <c r="I8" s="6">
        <f t="shared" si="0"/>
        <v>2500</v>
      </c>
      <c r="J8" s="9"/>
    </row>
    <row r="9" spans="2:10" ht="21.95" customHeight="1">
      <c r="B9" s="9"/>
      <c r="C9" s="9"/>
      <c r="D9" s="9"/>
      <c r="E9" s="7"/>
      <c r="F9" s="5">
        <v>0</v>
      </c>
      <c r="G9" s="7"/>
      <c r="H9" s="19"/>
      <c r="I9" s="6">
        <f t="shared" si="0"/>
        <v>0</v>
      </c>
      <c r="J9" s="9"/>
    </row>
    <row r="10" spans="2:10" ht="21.95" customHeight="1">
      <c r="B10" s="9"/>
      <c r="C10" s="9"/>
      <c r="D10" s="9"/>
      <c r="E10" s="7"/>
      <c r="F10" s="5">
        <v>0</v>
      </c>
      <c r="G10" s="7"/>
      <c r="H10" s="19"/>
      <c r="I10" s="6">
        <f t="shared" si="0"/>
        <v>0</v>
      </c>
      <c r="J10" s="9"/>
    </row>
    <row r="11" spans="2:10" ht="21.95" customHeight="1">
      <c r="B11" s="9"/>
      <c r="C11" s="9"/>
      <c r="D11" s="9"/>
      <c r="E11" s="7"/>
      <c r="F11" s="5">
        <v>0</v>
      </c>
      <c r="G11" s="7"/>
      <c r="H11" s="19"/>
      <c r="I11" s="6">
        <f t="shared" si="0"/>
        <v>0</v>
      </c>
      <c r="J11" s="9"/>
    </row>
    <row r="12" spans="2:10" ht="21.95" customHeight="1">
      <c r="B12" s="9"/>
      <c r="C12" s="9"/>
      <c r="D12" s="9"/>
      <c r="E12" s="7"/>
      <c r="F12" s="5">
        <v>0</v>
      </c>
      <c r="G12" s="7"/>
      <c r="H12" s="19"/>
      <c r="I12" s="6">
        <f t="shared" si="0"/>
        <v>0</v>
      </c>
      <c r="J12" s="9"/>
    </row>
    <row r="13" spans="2:10" ht="21.95" customHeight="1">
      <c r="B13" s="9"/>
      <c r="C13" s="9"/>
      <c r="D13" s="9"/>
      <c r="E13" s="7"/>
      <c r="F13" s="5">
        <v>0</v>
      </c>
      <c r="G13" s="7"/>
      <c r="H13" s="19"/>
      <c r="I13" s="6">
        <f t="shared" si="0"/>
        <v>0</v>
      </c>
      <c r="J13" s="9"/>
    </row>
    <row r="14" spans="2:10" ht="21.95" customHeight="1">
      <c r="B14" s="9"/>
      <c r="C14" s="20"/>
      <c r="D14" s="20"/>
      <c r="E14" s="26"/>
      <c r="F14" s="5">
        <v>0</v>
      </c>
      <c r="G14" s="7"/>
      <c r="H14" s="19"/>
      <c r="I14" s="6">
        <f t="shared" si="0"/>
        <v>0</v>
      </c>
      <c r="J14" s="9"/>
    </row>
    <row r="15" spans="2:10" ht="21.95" customHeight="1">
      <c r="B15" s="9"/>
      <c r="C15" s="9"/>
      <c r="D15" s="9"/>
      <c r="E15" s="7"/>
      <c r="F15" s="5">
        <v>0</v>
      </c>
      <c r="G15" s="7"/>
      <c r="H15" s="19"/>
      <c r="I15" s="6">
        <f t="shared" si="0"/>
        <v>0</v>
      </c>
      <c r="J15" s="9"/>
    </row>
    <row r="16" spans="2:10" ht="21.95" customHeight="1">
      <c r="B16" s="9"/>
      <c r="C16" s="9"/>
      <c r="D16" s="9"/>
      <c r="E16" s="7"/>
      <c r="F16" s="5">
        <v>0</v>
      </c>
      <c r="G16" s="7"/>
      <c r="H16" s="19"/>
      <c r="I16" s="6">
        <f t="shared" si="0"/>
        <v>0</v>
      </c>
      <c r="J16" s="9"/>
    </row>
    <row r="17" spans="2:10" ht="21.95" customHeight="1">
      <c r="B17" s="9"/>
      <c r="C17" s="9"/>
      <c r="D17" s="9"/>
      <c r="E17" s="7"/>
      <c r="F17" s="5">
        <v>0</v>
      </c>
      <c r="G17" s="7"/>
      <c r="H17" s="19"/>
      <c r="I17" s="6">
        <f t="shared" si="0"/>
        <v>0</v>
      </c>
      <c r="J17" s="9"/>
    </row>
    <row r="18" spans="2:10" ht="21.95" customHeight="1" thickBot="1">
      <c r="B18" s="10"/>
      <c r="C18" s="10"/>
      <c r="D18" s="10"/>
      <c r="E18" s="11"/>
      <c r="F18" s="12">
        <v>0</v>
      </c>
      <c r="G18" s="11"/>
      <c r="H18" s="19"/>
      <c r="I18" s="6">
        <f t="shared" si="0"/>
        <v>0</v>
      </c>
      <c r="J18" s="10"/>
    </row>
    <row r="19" spans="2:10" ht="21.95" customHeight="1" thickTop="1">
      <c r="B19" s="160" t="s">
        <v>182</v>
      </c>
      <c r="C19" s="161"/>
      <c r="D19" s="161"/>
      <c r="E19" s="161"/>
      <c r="F19" s="161"/>
      <c r="G19" s="161"/>
      <c r="H19" s="162"/>
      <c r="I19" s="16">
        <f>SUM(I4:I18)</f>
        <v>58800</v>
      </c>
      <c r="J19" s="15"/>
    </row>
  </sheetData>
  <mergeCells count="1">
    <mergeCell ref="B19:H19"/>
  </mergeCells>
  <pageMargins left="0.7" right="0.7" top="0.75" bottom="0.75" header="0.3" footer="0.3"/>
  <pageSetup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F8F61-A7FB-45B2-8F21-439147984A5E}">
  <sheetPr>
    <tabColor theme="3" tint="0.749992370372631"/>
    <pageSetUpPr fitToPage="1"/>
  </sheetPr>
  <dimension ref="B1:G19"/>
  <sheetViews>
    <sheetView showGridLines="0" workbookViewId="0">
      <selection activeCell="B4" sqref="B4"/>
    </sheetView>
  </sheetViews>
  <sheetFormatPr defaultColWidth="8.85546875" defaultRowHeight="15"/>
  <cols>
    <col min="1" max="1" width="3.7109375" customWidth="1"/>
    <col min="2" max="3" width="35.7109375" customWidth="1"/>
    <col min="4" max="4" width="15.7109375" customWidth="1"/>
    <col min="5" max="5" width="25.7109375" customWidth="1"/>
    <col min="6" max="6" width="15.7109375" customWidth="1"/>
    <col min="7" max="7" width="50.7109375" customWidth="1"/>
    <col min="8" max="8" width="3.7109375" customWidth="1"/>
  </cols>
  <sheetData>
    <row r="1" spans="2:7" ht="50.1" customHeight="1">
      <c r="B1" s="1" t="s">
        <v>183</v>
      </c>
      <c r="C1" s="1"/>
    </row>
    <row r="2" spans="2:7" ht="21.95" customHeight="1">
      <c r="B2" s="111" t="s">
        <v>295</v>
      </c>
    </row>
    <row r="3" spans="2:7" ht="32.1" customHeight="1" thickBot="1">
      <c r="B3" s="30" t="s">
        <v>184</v>
      </c>
      <c r="C3" s="2" t="s">
        <v>185</v>
      </c>
      <c r="D3" s="21" t="s">
        <v>186</v>
      </c>
      <c r="E3" s="2" t="s">
        <v>187</v>
      </c>
      <c r="F3" s="3" t="s">
        <v>189</v>
      </c>
      <c r="G3" s="2" t="s">
        <v>6</v>
      </c>
    </row>
    <row r="4" spans="2:7" ht="21.95" customHeight="1" thickTop="1">
      <c r="B4" s="8" t="s">
        <v>191</v>
      </c>
      <c r="C4" s="8" t="s">
        <v>192</v>
      </c>
      <c r="D4" s="5">
        <v>2500</v>
      </c>
      <c r="E4" s="8" t="s">
        <v>188</v>
      </c>
      <c r="F4" s="4" t="s">
        <v>165</v>
      </c>
      <c r="G4" s="8" t="s">
        <v>193</v>
      </c>
    </row>
    <row r="5" spans="2:7" ht="21.95" customHeight="1">
      <c r="B5" s="9" t="s">
        <v>194</v>
      </c>
      <c r="C5" s="8" t="s">
        <v>195</v>
      </c>
      <c r="D5" s="5">
        <v>4000</v>
      </c>
      <c r="E5" s="8" t="s">
        <v>196</v>
      </c>
      <c r="F5" s="4" t="s">
        <v>165</v>
      </c>
      <c r="G5" s="8" t="s">
        <v>197</v>
      </c>
    </row>
    <row r="6" spans="2:7" ht="21.95" customHeight="1">
      <c r="B6" s="9" t="s">
        <v>198</v>
      </c>
      <c r="C6" s="8" t="s">
        <v>199</v>
      </c>
      <c r="D6" s="5">
        <v>1800</v>
      </c>
      <c r="E6" s="8" t="s">
        <v>200</v>
      </c>
      <c r="F6" s="4" t="s">
        <v>165</v>
      </c>
      <c r="G6" s="8" t="s">
        <v>201</v>
      </c>
    </row>
    <row r="7" spans="2:7" ht="21.95" customHeight="1">
      <c r="B7" s="9" t="s">
        <v>202</v>
      </c>
      <c r="C7" s="8" t="s">
        <v>203</v>
      </c>
      <c r="D7" s="5">
        <v>1200</v>
      </c>
      <c r="E7" s="8" t="s">
        <v>204</v>
      </c>
      <c r="F7" s="4" t="s">
        <v>165</v>
      </c>
      <c r="G7" s="9" t="s">
        <v>205</v>
      </c>
    </row>
    <row r="8" spans="2:7" ht="21.95" customHeight="1">
      <c r="B8" s="9"/>
      <c r="C8" s="8"/>
      <c r="D8" s="5">
        <v>0</v>
      </c>
      <c r="E8" s="8"/>
      <c r="F8" s="4"/>
      <c r="G8" s="9"/>
    </row>
    <row r="9" spans="2:7" ht="21.95" customHeight="1">
      <c r="B9" s="9"/>
      <c r="C9" s="8"/>
      <c r="D9" s="5">
        <v>0</v>
      </c>
      <c r="E9" s="8"/>
      <c r="F9" s="4"/>
      <c r="G9" s="9"/>
    </row>
    <row r="10" spans="2:7" ht="21.95" customHeight="1">
      <c r="B10" s="9"/>
      <c r="C10" s="8"/>
      <c r="D10" s="5">
        <v>0</v>
      </c>
      <c r="E10" s="8"/>
      <c r="F10" s="4"/>
      <c r="G10" s="9"/>
    </row>
    <row r="11" spans="2:7" ht="21.95" customHeight="1">
      <c r="B11" s="9"/>
      <c r="C11" s="8"/>
      <c r="D11" s="5">
        <v>0</v>
      </c>
      <c r="E11" s="8"/>
      <c r="F11" s="4"/>
      <c r="G11" s="9"/>
    </row>
    <row r="12" spans="2:7" ht="21.95" customHeight="1">
      <c r="B12" s="9"/>
      <c r="C12" s="8"/>
      <c r="D12" s="5">
        <v>0</v>
      </c>
      <c r="E12" s="8"/>
      <c r="F12" s="4"/>
      <c r="G12" s="9"/>
    </row>
    <row r="13" spans="2:7" ht="21.95" customHeight="1">
      <c r="B13" s="9"/>
      <c r="C13" s="8"/>
      <c r="D13" s="5">
        <v>0</v>
      </c>
      <c r="E13" s="8"/>
      <c r="F13" s="4"/>
      <c r="G13" s="9"/>
    </row>
    <row r="14" spans="2:7" ht="21.95" customHeight="1">
      <c r="B14" s="20"/>
      <c r="C14" s="28"/>
      <c r="D14" s="5">
        <v>0</v>
      </c>
      <c r="E14" s="28"/>
      <c r="F14" s="31"/>
      <c r="G14" s="9"/>
    </row>
    <row r="15" spans="2:7" ht="21.95" customHeight="1">
      <c r="B15" s="9"/>
      <c r="C15" s="8"/>
      <c r="D15" s="5">
        <v>0</v>
      </c>
      <c r="E15" s="8"/>
      <c r="F15" s="4"/>
      <c r="G15" s="9"/>
    </row>
    <row r="16" spans="2:7" ht="21.95" customHeight="1">
      <c r="B16" s="9"/>
      <c r="C16" s="8"/>
      <c r="D16" s="5">
        <v>0</v>
      </c>
      <c r="E16" s="8"/>
      <c r="F16" s="4"/>
      <c r="G16" s="9"/>
    </row>
    <row r="17" spans="2:7" ht="21.95" customHeight="1">
      <c r="B17" s="9"/>
      <c r="C17" s="8"/>
      <c r="D17" s="5">
        <v>0</v>
      </c>
      <c r="E17" s="8"/>
      <c r="F17" s="4"/>
      <c r="G17" s="9"/>
    </row>
    <row r="18" spans="2:7" ht="21.95" customHeight="1" thickBot="1">
      <c r="B18" s="10"/>
      <c r="C18" s="29"/>
      <c r="D18" s="12">
        <v>0</v>
      </c>
      <c r="E18" s="29"/>
      <c r="F18" s="32"/>
      <c r="G18" s="10"/>
    </row>
    <row r="19" spans="2:7" ht="21.95" customHeight="1" thickTop="1">
      <c r="B19" s="13"/>
      <c r="C19" s="13" t="s">
        <v>190</v>
      </c>
      <c r="D19" s="25">
        <f>SUM(D4:D18)</f>
        <v>9500</v>
      </c>
      <c r="E19" s="13"/>
      <c r="F19" s="13"/>
      <c r="G19" s="15"/>
    </row>
  </sheetData>
  <pageMargins left="0.7" right="0.7" top="0.75" bottom="0.75" header="0.3" footer="0.3"/>
  <pageSetup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C7AA1-686C-4F2F-A6C5-1D78400CC641}">
  <sheetPr>
    <tabColor theme="4" tint="0.79998168889431442"/>
    <pageSetUpPr fitToPage="1"/>
  </sheetPr>
  <dimension ref="B1:I19"/>
  <sheetViews>
    <sheetView showGridLines="0" workbookViewId="0">
      <selection activeCell="B4" sqref="B4"/>
    </sheetView>
  </sheetViews>
  <sheetFormatPr defaultColWidth="8.85546875" defaultRowHeight="15"/>
  <cols>
    <col min="1" max="1" width="3.7109375" customWidth="1"/>
    <col min="2" max="4" width="25.7109375" customWidth="1"/>
    <col min="5" max="5" width="17.85546875" customWidth="1"/>
    <col min="6" max="8" width="15.7109375" customWidth="1"/>
    <col min="9" max="9" width="35.7109375" customWidth="1"/>
    <col min="10" max="10" width="3.7109375" customWidth="1"/>
  </cols>
  <sheetData>
    <row r="1" spans="2:9" ht="50.1" customHeight="1">
      <c r="B1" s="1" t="s">
        <v>206</v>
      </c>
      <c r="C1" s="1"/>
      <c r="D1" s="1"/>
      <c r="E1" s="1"/>
    </row>
    <row r="2" spans="2:9" ht="21.95" customHeight="1">
      <c r="B2" s="111" t="s">
        <v>295</v>
      </c>
    </row>
    <row r="3" spans="2:9" ht="32.1" customHeight="1" thickBot="1">
      <c r="B3" s="17" t="s">
        <v>207</v>
      </c>
      <c r="C3" s="17" t="s">
        <v>208</v>
      </c>
      <c r="D3" s="17" t="s">
        <v>133</v>
      </c>
      <c r="E3" s="27" t="s">
        <v>311</v>
      </c>
      <c r="F3" s="18" t="s">
        <v>209</v>
      </c>
      <c r="G3" s="18" t="s">
        <v>211</v>
      </c>
      <c r="H3" s="27" t="s">
        <v>210</v>
      </c>
      <c r="I3" s="17" t="s">
        <v>6</v>
      </c>
    </row>
    <row r="4" spans="2:9" ht="21.95" customHeight="1" thickTop="1">
      <c r="B4" s="8" t="s">
        <v>212</v>
      </c>
      <c r="C4" s="8" t="s">
        <v>213</v>
      </c>
      <c r="D4" s="8" t="s">
        <v>310</v>
      </c>
      <c r="E4" s="5">
        <v>400000</v>
      </c>
      <c r="F4" s="33">
        <v>0.25</v>
      </c>
      <c r="G4" s="6">
        <f>E4*F4</f>
        <v>100000</v>
      </c>
      <c r="H4" s="4" t="s">
        <v>214</v>
      </c>
      <c r="I4" s="8" t="s">
        <v>220</v>
      </c>
    </row>
    <row r="5" spans="2:9" ht="21.95" customHeight="1">
      <c r="B5" s="9" t="s">
        <v>215</v>
      </c>
      <c r="C5" s="9" t="s">
        <v>216</v>
      </c>
      <c r="D5" s="9" t="s">
        <v>217</v>
      </c>
      <c r="E5" s="5">
        <v>100000</v>
      </c>
      <c r="F5" s="34">
        <v>0.16</v>
      </c>
      <c r="G5" s="6">
        <f t="shared" ref="G5:G18" si="0">E5*F5</f>
        <v>16000</v>
      </c>
      <c r="H5" s="4" t="s">
        <v>223</v>
      </c>
      <c r="I5" s="8" t="s">
        <v>221</v>
      </c>
    </row>
    <row r="6" spans="2:9" ht="21.95" customHeight="1">
      <c r="B6" s="9" t="s">
        <v>218</v>
      </c>
      <c r="C6" s="9" t="s">
        <v>219</v>
      </c>
      <c r="D6" s="9" t="s">
        <v>217</v>
      </c>
      <c r="E6" s="5">
        <v>200000</v>
      </c>
      <c r="F6" s="34">
        <v>0.2</v>
      </c>
      <c r="G6" s="6">
        <f t="shared" si="0"/>
        <v>40000</v>
      </c>
      <c r="H6" s="4" t="s">
        <v>224</v>
      </c>
      <c r="I6" s="8" t="s">
        <v>222</v>
      </c>
    </row>
    <row r="7" spans="2:9" ht="21.95" customHeight="1">
      <c r="B7" s="9" t="s">
        <v>226</v>
      </c>
      <c r="C7" s="9" t="s">
        <v>227</v>
      </c>
      <c r="D7" s="9" t="s">
        <v>228</v>
      </c>
      <c r="E7" s="5">
        <v>100000</v>
      </c>
      <c r="F7" s="34">
        <v>0.3</v>
      </c>
      <c r="G7" s="6">
        <f t="shared" si="0"/>
        <v>30000</v>
      </c>
      <c r="H7" s="4" t="s">
        <v>225</v>
      </c>
      <c r="I7" s="9" t="s">
        <v>229</v>
      </c>
    </row>
    <row r="8" spans="2:9" ht="21.95" customHeight="1">
      <c r="B8" s="9"/>
      <c r="C8" s="9"/>
      <c r="D8" s="9"/>
      <c r="E8" s="5">
        <v>0</v>
      </c>
      <c r="F8" s="34">
        <v>0</v>
      </c>
      <c r="G8" s="6">
        <f t="shared" si="0"/>
        <v>0</v>
      </c>
      <c r="H8" s="4"/>
      <c r="I8" s="9"/>
    </row>
    <row r="9" spans="2:9" ht="21.95" customHeight="1">
      <c r="B9" s="9"/>
      <c r="C9" s="9"/>
      <c r="D9" s="9"/>
      <c r="E9" s="5">
        <v>0</v>
      </c>
      <c r="F9" s="34">
        <v>0</v>
      </c>
      <c r="G9" s="6">
        <f t="shared" si="0"/>
        <v>0</v>
      </c>
      <c r="H9" s="4"/>
      <c r="I9" s="9"/>
    </row>
    <row r="10" spans="2:9" ht="21.95" customHeight="1">
      <c r="B10" s="9"/>
      <c r="C10" s="9"/>
      <c r="D10" s="9"/>
      <c r="E10" s="5">
        <v>0</v>
      </c>
      <c r="F10" s="34">
        <v>0</v>
      </c>
      <c r="G10" s="6">
        <f t="shared" si="0"/>
        <v>0</v>
      </c>
      <c r="H10" s="4"/>
      <c r="I10" s="9"/>
    </row>
    <row r="11" spans="2:9" ht="21.95" customHeight="1">
      <c r="B11" s="9"/>
      <c r="C11" s="9"/>
      <c r="D11" s="9"/>
      <c r="E11" s="5">
        <v>0</v>
      </c>
      <c r="F11" s="34">
        <v>0</v>
      </c>
      <c r="G11" s="6">
        <f t="shared" si="0"/>
        <v>0</v>
      </c>
      <c r="H11" s="4"/>
      <c r="I11" s="9"/>
    </row>
    <row r="12" spans="2:9" ht="21.95" customHeight="1">
      <c r="B12" s="9"/>
      <c r="C12" s="9"/>
      <c r="D12" s="9"/>
      <c r="E12" s="5">
        <v>0</v>
      </c>
      <c r="F12" s="34">
        <v>0</v>
      </c>
      <c r="G12" s="6">
        <f t="shared" si="0"/>
        <v>0</v>
      </c>
      <c r="H12" s="4"/>
      <c r="I12" s="9"/>
    </row>
    <row r="13" spans="2:9" ht="21.95" customHeight="1">
      <c r="B13" s="9"/>
      <c r="C13" s="9"/>
      <c r="D13" s="9"/>
      <c r="E13" s="5">
        <v>0</v>
      </c>
      <c r="F13" s="34">
        <v>0</v>
      </c>
      <c r="G13" s="6">
        <f t="shared" si="0"/>
        <v>0</v>
      </c>
      <c r="H13" s="4"/>
      <c r="I13" s="9"/>
    </row>
    <row r="14" spans="2:9" ht="21.95" customHeight="1">
      <c r="B14" s="9"/>
      <c r="C14" s="20"/>
      <c r="D14" s="20"/>
      <c r="E14" s="5">
        <v>0</v>
      </c>
      <c r="F14" s="34">
        <v>0</v>
      </c>
      <c r="G14" s="6">
        <f t="shared" si="0"/>
        <v>0</v>
      </c>
      <c r="H14" s="4"/>
      <c r="I14" s="9"/>
    </row>
    <row r="15" spans="2:9" ht="21.95" customHeight="1">
      <c r="B15" s="9"/>
      <c r="C15" s="9"/>
      <c r="D15" s="9"/>
      <c r="E15" s="5">
        <v>0</v>
      </c>
      <c r="F15" s="34">
        <v>0</v>
      </c>
      <c r="G15" s="6">
        <f t="shared" si="0"/>
        <v>0</v>
      </c>
      <c r="H15" s="4"/>
      <c r="I15" s="9"/>
    </row>
    <row r="16" spans="2:9" ht="21.95" customHeight="1">
      <c r="B16" s="9"/>
      <c r="C16" s="9"/>
      <c r="D16" s="9"/>
      <c r="E16" s="5">
        <v>0</v>
      </c>
      <c r="F16" s="34">
        <v>0</v>
      </c>
      <c r="G16" s="6">
        <f t="shared" si="0"/>
        <v>0</v>
      </c>
      <c r="H16" s="4"/>
      <c r="I16" s="9"/>
    </row>
    <row r="17" spans="2:9" ht="21.95" customHeight="1">
      <c r="B17" s="9"/>
      <c r="C17" s="9"/>
      <c r="D17" s="9"/>
      <c r="E17" s="5">
        <v>0</v>
      </c>
      <c r="F17" s="34">
        <v>0</v>
      </c>
      <c r="G17" s="6">
        <f t="shared" si="0"/>
        <v>0</v>
      </c>
      <c r="H17" s="4"/>
      <c r="I17" s="9"/>
    </row>
    <row r="18" spans="2:9" ht="21.95" customHeight="1" thickBot="1">
      <c r="B18" s="10"/>
      <c r="C18" s="10"/>
      <c r="D18" s="10"/>
      <c r="E18" s="12">
        <v>0</v>
      </c>
      <c r="F18" s="34">
        <v>0</v>
      </c>
      <c r="G18" s="6">
        <f t="shared" si="0"/>
        <v>0</v>
      </c>
      <c r="H18" s="4"/>
      <c r="I18" s="10"/>
    </row>
    <row r="19" spans="2:9" ht="21.95" customHeight="1" thickTop="1">
      <c r="B19" s="160" t="s">
        <v>230</v>
      </c>
      <c r="C19" s="161"/>
      <c r="D19" s="161"/>
      <c r="E19" s="161"/>
      <c r="F19" s="162"/>
      <c r="G19" s="16">
        <f>SUM(G4:G18)</f>
        <v>186000</v>
      </c>
      <c r="H19" s="14"/>
      <c r="I19" s="15"/>
    </row>
  </sheetData>
  <mergeCells count="1">
    <mergeCell ref="B19:F19"/>
  </mergeCells>
  <pageMargins left="0.7" right="0.7" top="0.75" bottom="0.75" header="0.3" footer="0.3"/>
  <pageSetup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12F72-A8F5-4241-8F0D-DBC2CBECFFA1}">
  <sheetPr>
    <tabColor theme="1" tint="0.34998626667073579"/>
  </sheetPr>
  <dimension ref="B2"/>
  <sheetViews>
    <sheetView showGridLines="0" workbookViewId="0">
      <selection activeCell="B51" sqref="B51"/>
    </sheetView>
  </sheetViews>
  <sheetFormatPr defaultColWidth="8.85546875" defaultRowHeight="15"/>
  <cols>
    <col min="1" max="1" width="3.7109375" customWidth="1"/>
    <col min="2" max="2" width="87.42578125" customWidth="1"/>
  </cols>
  <sheetData>
    <row r="2" spans="2:2" s="115" customFormat="1" ht="108" customHeight="1">
      <c r="B2" s="116" t="s">
        <v>296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6A737-4595-4C28-9F88-A8CAB5EA0F6F}">
  <sheetPr>
    <tabColor theme="3" tint="0.749992370372631"/>
    <pageSetUpPr fitToPage="1"/>
  </sheetPr>
  <dimension ref="B1:F21"/>
  <sheetViews>
    <sheetView showGridLines="0" workbookViewId="0">
      <selection activeCell="B4" sqref="B4"/>
    </sheetView>
  </sheetViews>
  <sheetFormatPr defaultColWidth="8.85546875" defaultRowHeight="15"/>
  <cols>
    <col min="1" max="1" width="3.7109375" customWidth="1"/>
    <col min="2" max="2" width="35.7109375" customWidth="1"/>
    <col min="3" max="5" width="15.7109375" customWidth="1"/>
    <col min="6" max="6" width="50.7109375" customWidth="1"/>
    <col min="7" max="7" width="3.7109375" customWidth="1"/>
  </cols>
  <sheetData>
    <row r="1" spans="2:6" ht="50.1" customHeight="1">
      <c r="B1" s="1" t="s">
        <v>302</v>
      </c>
    </row>
    <row r="2" spans="2:6" ht="21.95" customHeight="1">
      <c r="B2" s="111" t="s">
        <v>292</v>
      </c>
    </row>
    <row r="3" spans="2:6" ht="32.1" customHeight="1" thickBot="1">
      <c r="B3" s="2" t="s">
        <v>2</v>
      </c>
      <c r="C3" s="3" t="s">
        <v>3</v>
      </c>
      <c r="D3" s="3" t="s">
        <v>4</v>
      </c>
      <c r="E3" s="3" t="s">
        <v>5</v>
      </c>
      <c r="F3" s="2" t="s">
        <v>6</v>
      </c>
    </row>
    <row r="4" spans="2:6" ht="21.95" customHeight="1" thickTop="1">
      <c r="B4" s="8" t="s">
        <v>7</v>
      </c>
      <c r="C4" s="4">
        <v>1</v>
      </c>
      <c r="D4" s="5">
        <v>30000</v>
      </c>
      <c r="E4" s="6">
        <f>IF(ISBLANK(C4),D4,C4*D4)</f>
        <v>30000</v>
      </c>
      <c r="F4" s="8" t="s">
        <v>19</v>
      </c>
    </row>
    <row r="5" spans="2:6" ht="21.95" customHeight="1">
      <c r="B5" s="9" t="s">
        <v>8</v>
      </c>
      <c r="C5" s="7">
        <v>2</v>
      </c>
      <c r="D5" s="5">
        <v>15000</v>
      </c>
      <c r="E5" s="6">
        <f t="shared" ref="E5:E18" si="0">IF(ISBLANK(C5),D5,C5*D5)</f>
        <v>30000</v>
      </c>
      <c r="F5" s="9" t="s">
        <v>20</v>
      </c>
    </row>
    <row r="6" spans="2:6" ht="21.95" customHeight="1">
      <c r="B6" s="9" t="s">
        <v>9</v>
      </c>
      <c r="C6" s="7">
        <v>1</v>
      </c>
      <c r="D6" s="5">
        <v>40000</v>
      </c>
      <c r="E6" s="6">
        <f t="shared" si="0"/>
        <v>40000</v>
      </c>
      <c r="F6" s="9" t="s">
        <v>21</v>
      </c>
    </row>
    <row r="7" spans="2:6" ht="21.95" customHeight="1">
      <c r="B7" s="9" t="s">
        <v>10</v>
      </c>
      <c r="C7" s="7">
        <v>2</v>
      </c>
      <c r="D7" s="5">
        <v>12500</v>
      </c>
      <c r="E7" s="6">
        <f t="shared" si="0"/>
        <v>25000</v>
      </c>
      <c r="F7" s="9" t="s">
        <v>304</v>
      </c>
    </row>
    <row r="8" spans="2:6" ht="21.95" customHeight="1">
      <c r="B8" s="9" t="s">
        <v>11</v>
      </c>
      <c r="C8" s="7">
        <v>2</v>
      </c>
      <c r="D8" s="5">
        <v>25000</v>
      </c>
      <c r="E8" s="6">
        <f t="shared" si="0"/>
        <v>50000</v>
      </c>
      <c r="F8" s="9" t="s">
        <v>22</v>
      </c>
    </row>
    <row r="9" spans="2:6" ht="21.95" customHeight="1">
      <c r="B9" s="9" t="s">
        <v>12</v>
      </c>
      <c r="C9" s="7">
        <v>5</v>
      </c>
      <c r="D9" s="5">
        <v>2000</v>
      </c>
      <c r="E9" s="6">
        <f t="shared" si="0"/>
        <v>10000</v>
      </c>
      <c r="F9" s="9" t="s">
        <v>23</v>
      </c>
    </row>
    <row r="10" spans="2:6" ht="21.95" customHeight="1">
      <c r="B10" s="9" t="s">
        <v>13</v>
      </c>
      <c r="C10" s="7">
        <v>1</v>
      </c>
      <c r="D10" s="5">
        <v>5000</v>
      </c>
      <c r="E10" s="6">
        <f t="shared" si="0"/>
        <v>5000</v>
      </c>
      <c r="F10" s="9" t="s">
        <v>24</v>
      </c>
    </row>
    <row r="11" spans="2:6" ht="21.95" customHeight="1">
      <c r="B11" s="9" t="s">
        <v>14</v>
      </c>
      <c r="C11" s="7">
        <v>1</v>
      </c>
      <c r="D11" s="5">
        <v>5000</v>
      </c>
      <c r="E11" s="6">
        <f t="shared" si="0"/>
        <v>5000</v>
      </c>
      <c r="F11" s="9" t="s">
        <v>25</v>
      </c>
    </row>
    <row r="12" spans="2:6" ht="21.95" customHeight="1">
      <c r="B12" s="9" t="s">
        <v>15</v>
      </c>
      <c r="C12" s="7"/>
      <c r="D12" s="5">
        <v>2500</v>
      </c>
      <c r="E12" s="6">
        <f t="shared" si="0"/>
        <v>2500</v>
      </c>
      <c r="F12" s="9" t="s">
        <v>26</v>
      </c>
    </row>
    <row r="13" spans="2:6" ht="21.95" customHeight="1">
      <c r="B13" s="9" t="s">
        <v>16</v>
      </c>
      <c r="C13" s="7"/>
      <c r="D13" s="5">
        <v>2500</v>
      </c>
      <c r="E13" s="6">
        <f t="shared" si="0"/>
        <v>2500</v>
      </c>
      <c r="F13" s="9" t="s">
        <v>27</v>
      </c>
    </row>
    <row r="14" spans="2:6" ht="21.95" customHeight="1">
      <c r="B14" s="9" t="s">
        <v>17</v>
      </c>
      <c r="C14" s="7"/>
      <c r="D14" s="5">
        <v>2000</v>
      </c>
      <c r="E14" s="6">
        <f t="shared" si="0"/>
        <v>2000</v>
      </c>
      <c r="F14" s="9" t="s">
        <v>28</v>
      </c>
    </row>
    <row r="15" spans="2:6" ht="21.95" customHeight="1">
      <c r="B15" s="9" t="s">
        <v>2</v>
      </c>
      <c r="C15" s="7"/>
      <c r="D15" s="5">
        <v>0</v>
      </c>
      <c r="E15" s="6">
        <f t="shared" si="0"/>
        <v>0</v>
      </c>
      <c r="F15" s="9"/>
    </row>
    <row r="16" spans="2:6" ht="21.95" customHeight="1">
      <c r="B16" s="9" t="s">
        <v>2</v>
      </c>
      <c r="C16" s="7"/>
      <c r="D16" s="5">
        <v>0</v>
      </c>
      <c r="E16" s="6">
        <f t="shared" si="0"/>
        <v>0</v>
      </c>
      <c r="F16" s="9"/>
    </row>
    <row r="17" spans="2:6" ht="21.95" customHeight="1">
      <c r="B17" s="9" t="s">
        <v>2</v>
      </c>
      <c r="C17" s="7"/>
      <c r="D17" s="5">
        <v>0</v>
      </c>
      <c r="E17" s="6">
        <f t="shared" si="0"/>
        <v>0</v>
      </c>
      <c r="F17" s="9"/>
    </row>
    <row r="18" spans="2:6" ht="21.95" customHeight="1" thickBot="1">
      <c r="B18" s="10" t="s">
        <v>2</v>
      </c>
      <c r="C18" s="11"/>
      <c r="D18" s="12">
        <v>0</v>
      </c>
      <c r="E18" s="6">
        <f t="shared" si="0"/>
        <v>0</v>
      </c>
      <c r="F18" s="10"/>
    </row>
    <row r="19" spans="2:6" ht="21.95" customHeight="1" thickTop="1">
      <c r="B19" s="143" t="s">
        <v>18</v>
      </c>
      <c r="C19" s="144"/>
      <c r="D19" s="145"/>
      <c r="E19" s="16">
        <f>SUM(E4:E18)</f>
        <v>202000</v>
      </c>
      <c r="F19" s="58"/>
    </row>
    <row r="20" spans="2:6" ht="15.75" thickBot="1"/>
    <row r="21" spans="2:6" ht="21.95" customHeight="1" thickTop="1">
      <c r="B21" s="146" t="s">
        <v>236</v>
      </c>
      <c r="C21" s="147"/>
      <c r="D21" s="148"/>
      <c r="E21" s="36">
        <v>200000</v>
      </c>
      <c r="F21" s="57"/>
    </row>
  </sheetData>
  <mergeCells count="2">
    <mergeCell ref="B19:D19"/>
    <mergeCell ref="B21:D21"/>
  </mergeCells>
  <pageMargins left="0.7" right="0.7"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878E5-ADB0-4DAE-B4A0-A42A4847CB31}">
  <sheetPr>
    <tabColor theme="4" tint="0.79998168889431442"/>
    <pageSetUpPr fitToPage="1"/>
  </sheetPr>
  <dimension ref="B1:H21"/>
  <sheetViews>
    <sheetView showGridLines="0" workbookViewId="0">
      <selection activeCell="B4" sqref="B4"/>
    </sheetView>
  </sheetViews>
  <sheetFormatPr defaultColWidth="8.85546875" defaultRowHeight="15"/>
  <cols>
    <col min="1" max="1" width="3.7109375" customWidth="1"/>
    <col min="2" max="3" width="35.7109375" customWidth="1"/>
    <col min="4" max="7" width="15.7109375" customWidth="1"/>
    <col min="8" max="8" width="50.7109375" customWidth="1"/>
    <col min="9" max="9" width="3.7109375" customWidth="1"/>
  </cols>
  <sheetData>
    <row r="1" spans="2:8" ht="50.1" customHeight="1">
      <c r="B1" s="1" t="s">
        <v>301</v>
      </c>
      <c r="C1" s="1"/>
    </row>
    <row r="2" spans="2:8" ht="21.95" customHeight="1">
      <c r="B2" s="111" t="s">
        <v>292</v>
      </c>
    </row>
    <row r="3" spans="2:8" ht="32.1" customHeight="1" thickBot="1">
      <c r="B3" s="17" t="s">
        <v>29</v>
      </c>
      <c r="C3" s="17" t="s">
        <v>2</v>
      </c>
      <c r="D3" s="18" t="s">
        <v>3</v>
      </c>
      <c r="E3" s="18" t="s">
        <v>35</v>
      </c>
      <c r="F3" s="18" t="s">
        <v>34</v>
      </c>
      <c r="G3" s="18" t="s">
        <v>5</v>
      </c>
      <c r="H3" s="17" t="s">
        <v>6</v>
      </c>
    </row>
    <row r="4" spans="2:8" ht="21.95" customHeight="1" thickTop="1">
      <c r="B4" s="8" t="s">
        <v>30</v>
      </c>
      <c r="C4" s="8" t="s">
        <v>31</v>
      </c>
      <c r="D4" s="4">
        <v>1</v>
      </c>
      <c r="E4" s="5">
        <v>357</v>
      </c>
      <c r="F4" s="19">
        <v>21</v>
      </c>
      <c r="G4" s="6">
        <f>IF(ISBLANK(D4),E4,D4*E4*F4)</f>
        <v>7497</v>
      </c>
      <c r="H4" s="8" t="s">
        <v>36</v>
      </c>
    </row>
    <row r="5" spans="2:8" ht="21.95" customHeight="1">
      <c r="B5" s="9" t="s">
        <v>32</v>
      </c>
      <c r="C5" s="9" t="s">
        <v>33</v>
      </c>
      <c r="D5" s="7">
        <v>3</v>
      </c>
      <c r="E5" s="5">
        <v>214</v>
      </c>
      <c r="F5" s="19">
        <v>21</v>
      </c>
      <c r="G5" s="6">
        <f t="shared" ref="G5:G18" si="0">IF(ISBLANK(D5),E5,D5*E5*F5)</f>
        <v>13482</v>
      </c>
      <c r="H5" s="8" t="s">
        <v>36</v>
      </c>
    </row>
    <row r="6" spans="2:8" ht="21.95" customHeight="1">
      <c r="B6" s="9" t="s">
        <v>37</v>
      </c>
      <c r="C6" s="9" t="s">
        <v>38</v>
      </c>
      <c r="D6" s="7">
        <v>2</v>
      </c>
      <c r="E6" s="5">
        <v>200</v>
      </c>
      <c r="F6" s="19">
        <v>21</v>
      </c>
      <c r="G6" s="6">
        <f t="shared" si="0"/>
        <v>8400</v>
      </c>
      <c r="H6" s="8" t="s">
        <v>36</v>
      </c>
    </row>
    <row r="7" spans="2:8" ht="21.95" customHeight="1">
      <c r="B7" s="9" t="s">
        <v>39</v>
      </c>
      <c r="C7" s="9" t="s">
        <v>40</v>
      </c>
      <c r="D7" s="7"/>
      <c r="E7" s="5">
        <v>25000</v>
      </c>
      <c r="F7" s="19"/>
      <c r="G7" s="6">
        <f t="shared" si="0"/>
        <v>25000</v>
      </c>
      <c r="H7" s="9"/>
    </row>
    <row r="8" spans="2:8" ht="21.95" customHeight="1">
      <c r="B8" s="9" t="s">
        <v>41</v>
      </c>
      <c r="C8" s="9" t="s">
        <v>42</v>
      </c>
      <c r="D8" s="7"/>
      <c r="E8" s="5">
        <v>8000</v>
      </c>
      <c r="F8" s="19"/>
      <c r="G8" s="6">
        <f t="shared" si="0"/>
        <v>8000</v>
      </c>
      <c r="H8" s="9"/>
    </row>
    <row r="9" spans="2:8" ht="21.95" customHeight="1">
      <c r="B9" s="9" t="s">
        <v>43</v>
      </c>
      <c r="C9" s="9" t="s">
        <v>44</v>
      </c>
      <c r="D9" s="7"/>
      <c r="E9" s="5">
        <v>6000</v>
      </c>
      <c r="F9" s="19"/>
      <c r="G9" s="6">
        <f t="shared" si="0"/>
        <v>6000</v>
      </c>
      <c r="H9" s="9"/>
    </row>
    <row r="10" spans="2:8" ht="21.95" customHeight="1">
      <c r="B10" s="9" t="s">
        <v>45</v>
      </c>
      <c r="C10" s="9" t="s">
        <v>46</v>
      </c>
      <c r="D10" s="7"/>
      <c r="E10" s="5">
        <v>9000</v>
      </c>
      <c r="F10" s="19"/>
      <c r="G10" s="6">
        <f t="shared" si="0"/>
        <v>9000</v>
      </c>
      <c r="H10" s="9"/>
    </row>
    <row r="11" spans="2:8" ht="21.95" customHeight="1">
      <c r="B11" s="9" t="s">
        <v>47</v>
      </c>
      <c r="C11" s="9"/>
      <c r="D11" s="7">
        <v>20</v>
      </c>
      <c r="E11" s="5">
        <v>20</v>
      </c>
      <c r="F11" s="19">
        <v>18</v>
      </c>
      <c r="G11" s="6">
        <f t="shared" si="0"/>
        <v>7200</v>
      </c>
      <c r="H11" s="9"/>
    </row>
    <row r="12" spans="2:8" ht="21.95" customHeight="1">
      <c r="B12" s="9" t="s">
        <v>48</v>
      </c>
      <c r="C12" s="9" t="s">
        <v>49</v>
      </c>
      <c r="D12" s="7"/>
      <c r="E12" s="5">
        <v>20000</v>
      </c>
      <c r="F12" s="19"/>
      <c r="G12" s="6">
        <f t="shared" si="0"/>
        <v>20000</v>
      </c>
      <c r="H12" s="9" t="s">
        <v>50</v>
      </c>
    </row>
    <row r="13" spans="2:8" ht="21.95" customHeight="1">
      <c r="B13" s="9" t="s">
        <v>51</v>
      </c>
      <c r="C13" s="9" t="s">
        <v>52</v>
      </c>
      <c r="D13" s="7"/>
      <c r="E13" s="5">
        <v>18000</v>
      </c>
      <c r="F13" s="19"/>
      <c r="G13" s="6">
        <f t="shared" si="0"/>
        <v>18000</v>
      </c>
      <c r="H13" s="9"/>
    </row>
    <row r="14" spans="2:8" ht="21.95" customHeight="1">
      <c r="B14" s="9" t="s">
        <v>53</v>
      </c>
      <c r="C14" s="20">
        <v>0.1</v>
      </c>
      <c r="D14" s="7"/>
      <c r="E14" s="5">
        <v>34400</v>
      </c>
      <c r="F14" s="19"/>
      <c r="G14" s="6">
        <f t="shared" si="0"/>
        <v>34400</v>
      </c>
      <c r="H14" s="9" t="s">
        <v>54</v>
      </c>
    </row>
    <row r="15" spans="2:8" ht="21.95" customHeight="1">
      <c r="B15" s="9"/>
      <c r="C15" s="9"/>
      <c r="D15" s="7"/>
      <c r="E15" s="5">
        <v>0</v>
      </c>
      <c r="F15" s="19"/>
      <c r="G15" s="6">
        <f t="shared" si="0"/>
        <v>0</v>
      </c>
      <c r="H15" s="9"/>
    </row>
    <row r="16" spans="2:8" ht="21.95" customHeight="1">
      <c r="B16" s="9"/>
      <c r="C16" s="9"/>
      <c r="D16" s="7"/>
      <c r="E16" s="5">
        <v>0</v>
      </c>
      <c r="F16" s="19"/>
      <c r="G16" s="6">
        <f t="shared" si="0"/>
        <v>0</v>
      </c>
      <c r="H16" s="9"/>
    </row>
    <row r="17" spans="2:8" ht="21.95" customHeight="1">
      <c r="B17" s="9"/>
      <c r="C17" s="9"/>
      <c r="D17" s="7"/>
      <c r="E17" s="5">
        <v>0</v>
      </c>
      <c r="F17" s="19"/>
      <c r="G17" s="6">
        <f t="shared" si="0"/>
        <v>0</v>
      </c>
      <c r="H17" s="9"/>
    </row>
    <row r="18" spans="2:8" ht="21.95" customHeight="1" thickBot="1">
      <c r="B18" s="10"/>
      <c r="C18" s="10"/>
      <c r="D18" s="11"/>
      <c r="E18" s="12">
        <v>0</v>
      </c>
      <c r="F18" s="19"/>
      <c r="G18" s="6">
        <f t="shared" si="0"/>
        <v>0</v>
      </c>
      <c r="H18" s="10"/>
    </row>
    <row r="19" spans="2:8" ht="21.95" customHeight="1" thickTop="1">
      <c r="B19" s="143" t="s">
        <v>18</v>
      </c>
      <c r="C19" s="144"/>
      <c r="D19" s="144"/>
      <c r="E19" s="144"/>
      <c r="F19" s="145"/>
      <c r="G19" s="16">
        <f>SUM(G4:G18)</f>
        <v>156979</v>
      </c>
      <c r="H19" s="58"/>
    </row>
    <row r="20" spans="2:8" ht="15.75" thickBot="1"/>
    <row r="21" spans="2:8" ht="21.95" customHeight="1" thickTop="1">
      <c r="B21" s="146" t="s">
        <v>236</v>
      </c>
      <c r="C21" s="147"/>
      <c r="D21" s="147"/>
      <c r="E21" s="147"/>
      <c r="F21" s="148"/>
      <c r="G21" s="36">
        <v>160000</v>
      </c>
      <c r="H21" s="57"/>
    </row>
  </sheetData>
  <mergeCells count="2">
    <mergeCell ref="B19:F19"/>
    <mergeCell ref="B21:F21"/>
  </mergeCells>
  <pageMargins left="0.7" right="0.7" top="0.75" bottom="0.75" header="0.3" footer="0.3"/>
  <pageSetup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BBF49-1242-4CA7-A309-0582E897CC0C}">
  <sheetPr>
    <tabColor theme="3" tint="0.749992370372631"/>
    <pageSetUpPr fitToPage="1"/>
  </sheetPr>
  <dimension ref="B1:G21"/>
  <sheetViews>
    <sheetView showGridLines="0" workbookViewId="0">
      <selection activeCell="B4" sqref="B4"/>
    </sheetView>
  </sheetViews>
  <sheetFormatPr defaultColWidth="8.85546875" defaultRowHeight="15"/>
  <cols>
    <col min="1" max="1" width="3.7109375" customWidth="1"/>
    <col min="2" max="2" width="35.7109375" customWidth="1"/>
    <col min="3" max="6" width="15.7109375" customWidth="1"/>
    <col min="7" max="7" width="50.7109375" customWidth="1"/>
    <col min="8" max="8" width="3.7109375" customWidth="1"/>
  </cols>
  <sheetData>
    <row r="1" spans="2:7" ht="50.1" customHeight="1">
      <c r="B1" s="1" t="s">
        <v>300</v>
      </c>
    </row>
    <row r="2" spans="2:7" ht="21.95" customHeight="1">
      <c r="B2" s="111" t="s">
        <v>292</v>
      </c>
    </row>
    <row r="3" spans="2:7" ht="32.1" customHeight="1" thickBot="1">
      <c r="B3" s="2" t="s">
        <v>2</v>
      </c>
      <c r="C3" s="3" t="s">
        <v>3</v>
      </c>
      <c r="D3" s="3" t="s">
        <v>35</v>
      </c>
      <c r="E3" s="3" t="s">
        <v>34</v>
      </c>
      <c r="F3" s="3" t="s">
        <v>5</v>
      </c>
      <c r="G3" s="2" t="s">
        <v>6</v>
      </c>
    </row>
    <row r="4" spans="2:7" ht="21.95" customHeight="1" thickTop="1">
      <c r="B4" s="8" t="s">
        <v>55</v>
      </c>
      <c r="C4" s="4">
        <v>1</v>
      </c>
      <c r="D4" s="5">
        <v>357</v>
      </c>
      <c r="E4" s="19">
        <v>35</v>
      </c>
      <c r="F4" s="6">
        <f>IF(ISBLANK(C4),D4,C4*D4*E4)</f>
        <v>12495</v>
      </c>
      <c r="G4" s="8" t="s">
        <v>56</v>
      </c>
    </row>
    <row r="5" spans="2:7" ht="21.95" customHeight="1">
      <c r="B5" s="9" t="s">
        <v>57</v>
      </c>
      <c r="C5" s="7"/>
      <c r="D5" s="5">
        <v>6000</v>
      </c>
      <c r="E5" s="19"/>
      <c r="F5" s="6">
        <f t="shared" ref="F5:F18" si="0">IF(ISBLANK(C5),D5,C5*D5*E5)</f>
        <v>6000</v>
      </c>
      <c r="G5" s="8" t="s">
        <v>58</v>
      </c>
    </row>
    <row r="6" spans="2:7" ht="21.95" customHeight="1">
      <c r="B6" s="9" t="s">
        <v>59</v>
      </c>
      <c r="C6" s="7"/>
      <c r="D6" s="5">
        <v>7500</v>
      </c>
      <c r="E6" s="19"/>
      <c r="F6" s="6">
        <f t="shared" si="0"/>
        <v>7500</v>
      </c>
      <c r="G6" s="8" t="s">
        <v>61</v>
      </c>
    </row>
    <row r="7" spans="2:7" ht="21.95" customHeight="1">
      <c r="B7" s="9" t="s">
        <v>60</v>
      </c>
      <c r="C7" s="7"/>
      <c r="D7" s="5">
        <v>5000</v>
      </c>
      <c r="E7" s="19"/>
      <c r="F7" s="6">
        <f t="shared" si="0"/>
        <v>5000</v>
      </c>
      <c r="G7" s="9" t="s">
        <v>305</v>
      </c>
    </row>
    <row r="8" spans="2:7" ht="21.95" customHeight="1">
      <c r="B8" s="9" t="s">
        <v>62</v>
      </c>
      <c r="C8" s="7"/>
      <c r="D8" s="5">
        <v>4500</v>
      </c>
      <c r="E8" s="19"/>
      <c r="F8" s="6">
        <f t="shared" si="0"/>
        <v>4500</v>
      </c>
      <c r="G8" s="9" t="s">
        <v>63</v>
      </c>
    </row>
    <row r="9" spans="2:7" ht="21.95" customHeight="1">
      <c r="B9" s="9" t="s">
        <v>64</v>
      </c>
      <c r="C9" s="7"/>
      <c r="D9" s="5">
        <v>2500</v>
      </c>
      <c r="E9" s="19"/>
      <c r="F9" s="6">
        <f t="shared" si="0"/>
        <v>2500</v>
      </c>
      <c r="G9" s="9" t="s">
        <v>65</v>
      </c>
    </row>
    <row r="10" spans="2:7" ht="21.95" customHeight="1">
      <c r="B10" s="9" t="s">
        <v>66</v>
      </c>
      <c r="C10" s="7">
        <v>1</v>
      </c>
      <c r="D10" s="5">
        <v>214</v>
      </c>
      <c r="E10" s="19">
        <v>21</v>
      </c>
      <c r="F10" s="6">
        <f t="shared" si="0"/>
        <v>4494</v>
      </c>
      <c r="G10" s="9"/>
    </row>
    <row r="11" spans="2:7" ht="21.95" customHeight="1">
      <c r="B11" s="9" t="s">
        <v>67</v>
      </c>
      <c r="C11" s="7"/>
      <c r="D11" s="5">
        <v>3000</v>
      </c>
      <c r="E11" s="19"/>
      <c r="F11" s="6">
        <f t="shared" si="0"/>
        <v>3000</v>
      </c>
      <c r="G11" s="9" t="s">
        <v>68</v>
      </c>
    </row>
    <row r="12" spans="2:7" ht="21.95" customHeight="1">
      <c r="B12" s="9" t="s">
        <v>69</v>
      </c>
      <c r="C12" s="7"/>
      <c r="D12" s="5">
        <v>15000</v>
      </c>
      <c r="E12" s="19"/>
      <c r="F12" s="6">
        <f t="shared" si="0"/>
        <v>15000</v>
      </c>
      <c r="G12" s="9" t="s">
        <v>70</v>
      </c>
    </row>
    <row r="13" spans="2:7" ht="21.95" customHeight="1">
      <c r="B13" s="9" t="s">
        <v>71</v>
      </c>
      <c r="C13" s="7"/>
      <c r="D13" s="5">
        <v>10000</v>
      </c>
      <c r="E13" s="19"/>
      <c r="F13" s="6">
        <f t="shared" si="0"/>
        <v>10000</v>
      </c>
      <c r="G13" s="9" t="s">
        <v>72</v>
      </c>
    </row>
    <row r="14" spans="2:7" ht="21.95" customHeight="1">
      <c r="B14" s="20"/>
      <c r="C14" s="7"/>
      <c r="D14" s="5">
        <v>0</v>
      </c>
      <c r="E14" s="19"/>
      <c r="F14" s="6">
        <f t="shared" si="0"/>
        <v>0</v>
      </c>
      <c r="G14" s="9"/>
    </row>
    <row r="15" spans="2:7" ht="21.95" customHeight="1">
      <c r="B15" s="9"/>
      <c r="C15" s="7"/>
      <c r="D15" s="5">
        <v>0</v>
      </c>
      <c r="E15" s="19"/>
      <c r="F15" s="6">
        <f t="shared" si="0"/>
        <v>0</v>
      </c>
      <c r="G15" s="9"/>
    </row>
    <row r="16" spans="2:7" ht="21.95" customHeight="1">
      <c r="B16" s="9"/>
      <c r="C16" s="7"/>
      <c r="D16" s="5">
        <v>0</v>
      </c>
      <c r="E16" s="19"/>
      <c r="F16" s="6">
        <f t="shared" si="0"/>
        <v>0</v>
      </c>
      <c r="G16" s="9"/>
    </row>
    <row r="17" spans="2:7" ht="21.95" customHeight="1">
      <c r="B17" s="9"/>
      <c r="C17" s="7"/>
      <c r="D17" s="5">
        <v>0</v>
      </c>
      <c r="E17" s="19"/>
      <c r="F17" s="6">
        <f t="shared" si="0"/>
        <v>0</v>
      </c>
      <c r="G17" s="9"/>
    </row>
    <row r="18" spans="2:7" ht="21.95" customHeight="1" thickBot="1">
      <c r="B18" s="10"/>
      <c r="C18" s="11"/>
      <c r="D18" s="12">
        <v>0</v>
      </c>
      <c r="E18" s="19"/>
      <c r="F18" s="6">
        <f t="shared" si="0"/>
        <v>0</v>
      </c>
      <c r="G18" s="10"/>
    </row>
    <row r="19" spans="2:7" ht="21.95" customHeight="1" thickTop="1">
      <c r="B19" s="144" t="s">
        <v>18</v>
      </c>
      <c r="C19" s="144"/>
      <c r="D19" s="144"/>
      <c r="E19" s="145"/>
      <c r="F19" s="16">
        <f>SUM(F4:F18)</f>
        <v>70489</v>
      </c>
      <c r="G19" s="58"/>
    </row>
    <row r="20" spans="2:7" ht="15.75" thickBot="1"/>
    <row r="21" spans="2:7" ht="21.95" customHeight="1" thickTop="1">
      <c r="B21" s="147" t="s">
        <v>236</v>
      </c>
      <c r="C21" s="147"/>
      <c r="D21" s="147"/>
      <c r="E21" s="148"/>
      <c r="F21" s="36">
        <v>85000</v>
      </c>
      <c r="G21" s="57"/>
    </row>
  </sheetData>
  <mergeCells count="2">
    <mergeCell ref="B19:E19"/>
    <mergeCell ref="B21:E21"/>
  </mergeCells>
  <pageMargins left="0.7" right="0.7" top="0.75" bottom="0.75" header="0.3" footer="0.3"/>
  <pageSetup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C8D33-CD4A-4E54-9088-36DF417D95DE}">
  <sheetPr>
    <tabColor theme="4" tint="0.79998168889431442"/>
    <pageSetUpPr fitToPage="1"/>
  </sheetPr>
  <dimension ref="B1:F21"/>
  <sheetViews>
    <sheetView showGridLines="0" workbookViewId="0">
      <selection activeCell="B4" sqref="B4"/>
    </sheetView>
  </sheetViews>
  <sheetFormatPr defaultColWidth="8.85546875" defaultRowHeight="15"/>
  <cols>
    <col min="1" max="1" width="3.7109375" customWidth="1"/>
    <col min="2" max="2" width="35.7109375" customWidth="1"/>
    <col min="3" max="5" width="15.7109375" customWidth="1"/>
    <col min="6" max="6" width="50.7109375" customWidth="1"/>
    <col min="7" max="7" width="3.7109375" customWidth="1"/>
  </cols>
  <sheetData>
    <row r="1" spans="2:6" ht="50.1" customHeight="1">
      <c r="B1" s="1" t="s">
        <v>299</v>
      </c>
    </row>
    <row r="2" spans="2:6" ht="21.95" customHeight="1">
      <c r="B2" s="111" t="s">
        <v>292</v>
      </c>
    </row>
    <row r="3" spans="2:6" ht="32.1" customHeight="1" thickBot="1">
      <c r="B3" s="17" t="s">
        <v>2</v>
      </c>
      <c r="C3" s="18" t="s">
        <v>3</v>
      </c>
      <c r="D3" s="18" t="s">
        <v>35</v>
      </c>
      <c r="E3" s="18" t="s">
        <v>5</v>
      </c>
      <c r="F3" s="17" t="s">
        <v>6</v>
      </c>
    </row>
    <row r="4" spans="2:6" ht="21.95" customHeight="1" thickTop="1">
      <c r="B4" s="8" t="s">
        <v>73</v>
      </c>
      <c r="C4" s="4">
        <v>1</v>
      </c>
      <c r="D4" s="5">
        <v>8000</v>
      </c>
      <c r="E4" s="6">
        <f>IF(ISBLANK(C4),D4,C4*D4)</f>
        <v>8000</v>
      </c>
      <c r="F4" s="8" t="s">
        <v>74</v>
      </c>
    </row>
    <row r="5" spans="2:6" ht="21.95" customHeight="1">
      <c r="B5" s="9" t="s">
        <v>75</v>
      </c>
      <c r="C5" s="7"/>
      <c r="D5" s="5">
        <v>4000</v>
      </c>
      <c r="E5" s="6">
        <f t="shared" ref="E5:E18" si="0">IF(ISBLANK(C5),D5,C5*D5)</f>
        <v>4000</v>
      </c>
      <c r="F5" s="8" t="s">
        <v>76</v>
      </c>
    </row>
    <row r="6" spans="2:6" ht="21.95" customHeight="1">
      <c r="B6" s="9" t="s">
        <v>77</v>
      </c>
      <c r="C6" s="7">
        <v>2</v>
      </c>
      <c r="D6" s="5">
        <v>7500</v>
      </c>
      <c r="E6" s="6">
        <f t="shared" si="0"/>
        <v>15000</v>
      </c>
      <c r="F6" s="8" t="s">
        <v>78</v>
      </c>
    </row>
    <row r="7" spans="2:6" ht="21.95" customHeight="1">
      <c r="B7" s="9" t="s">
        <v>79</v>
      </c>
      <c r="C7" s="7"/>
      <c r="D7" s="5">
        <v>1500</v>
      </c>
      <c r="E7" s="6">
        <f t="shared" si="0"/>
        <v>1500</v>
      </c>
      <c r="F7" s="9" t="s">
        <v>80</v>
      </c>
    </row>
    <row r="8" spans="2:6" ht="21.95" customHeight="1">
      <c r="B8" s="9" t="s">
        <v>81</v>
      </c>
      <c r="C8" s="7"/>
      <c r="D8" s="5">
        <v>5000</v>
      </c>
      <c r="E8" s="6">
        <f t="shared" si="0"/>
        <v>5000</v>
      </c>
      <c r="F8" s="9" t="s">
        <v>82</v>
      </c>
    </row>
    <row r="9" spans="2:6" ht="21.95" customHeight="1">
      <c r="B9" s="9" t="s">
        <v>83</v>
      </c>
      <c r="C9" s="7"/>
      <c r="D9" s="5">
        <v>6000</v>
      </c>
      <c r="E9" s="6">
        <f t="shared" si="0"/>
        <v>6000</v>
      </c>
      <c r="F9" s="9" t="s">
        <v>84</v>
      </c>
    </row>
    <row r="10" spans="2:6" ht="21.95" customHeight="1">
      <c r="B10" s="9" t="s">
        <v>85</v>
      </c>
      <c r="C10" s="7"/>
      <c r="D10" s="5">
        <v>10000</v>
      </c>
      <c r="E10" s="6">
        <f t="shared" si="0"/>
        <v>10000</v>
      </c>
      <c r="F10" s="9" t="s">
        <v>86</v>
      </c>
    </row>
    <row r="11" spans="2:6" ht="21.95" customHeight="1">
      <c r="B11" s="9"/>
      <c r="C11" s="7"/>
      <c r="D11" s="5">
        <v>0</v>
      </c>
      <c r="E11" s="6">
        <f t="shared" si="0"/>
        <v>0</v>
      </c>
      <c r="F11" s="9"/>
    </row>
    <row r="12" spans="2:6" ht="21.95" customHeight="1">
      <c r="B12" s="9"/>
      <c r="C12" s="7"/>
      <c r="D12" s="5">
        <v>0</v>
      </c>
      <c r="E12" s="6">
        <f t="shared" si="0"/>
        <v>0</v>
      </c>
      <c r="F12" s="9"/>
    </row>
    <row r="13" spans="2:6" ht="21.95" customHeight="1">
      <c r="B13" s="9"/>
      <c r="C13" s="7"/>
      <c r="D13" s="5">
        <v>0</v>
      </c>
      <c r="E13" s="6">
        <f t="shared" si="0"/>
        <v>0</v>
      </c>
      <c r="F13" s="9"/>
    </row>
    <row r="14" spans="2:6" ht="21.95" customHeight="1">
      <c r="B14" s="20"/>
      <c r="C14" s="7"/>
      <c r="D14" s="5">
        <v>0</v>
      </c>
      <c r="E14" s="6">
        <f t="shared" si="0"/>
        <v>0</v>
      </c>
      <c r="F14" s="9"/>
    </row>
    <row r="15" spans="2:6" ht="21.95" customHeight="1">
      <c r="B15" s="9"/>
      <c r="C15" s="7"/>
      <c r="D15" s="5">
        <v>0</v>
      </c>
      <c r="E15" s="6">
        <f t="shared" si="0"/>
        <v>0</v>
      </c>
      <c r="F15" s="9"/>
    </row>
    <row r="16" spans="2:6" ht="21.95" customHeight="1">
      <c r="B16" s="9"/>
      <c r="C16" s="7"/>
      <c r="D16" s="5">
        <v>0</v>
      </c>
      <c r="E16" s="6">
        <f t="shared" si="0"/>
        <v>0</v>
      </c>
      <c r="F16" s="9"/>
    </row>
    <row r="17" spans="2:6" ht="21.95" customHeight="1">
      <c r="B17" s="9"/>
      <c r="C17" s="7"/>
      <c r="D17" s="5">
        <v>0</v>
      </c>
      <c r="E17" s="6">
        <f t="shared" si="0"/>
        <v>0</v>
      </c>
      <c r="F17" s="9"/>
    </row>
    <row r="18" spans="2:6" ht="21.95" customHeight="1" thickBot="1">
      <c r="B18" s="10"/>
      <c r="C18" s="11"/>
      <c r="D18" s="12">
        <v>0</v>
      </c>
      <c r="E18" s="6">
        <f t="shared" si="0"/>
        <v>0</v>
      </c>
      <c r="F18" s="10"/>
    </row>
    <row r="19" spans="2:6" ht="21.95" customHeight="1" thickTop="1">
      <c r="B19" s="144" t="s">
        <v>18</v>
      </c>
      <c r="C19" s="144"/>
      <c r="D19" s="145"/>
      <c r="E19" s="16">
        <f>SUM(E4:E18)</f>
        <v>49500</v>
      </c>
      <c r="F19" s="58"/>
    </row>
    <row r="20" spans="2:6" ht="15.75" thickBot="1"/>
    <row r="21" spans="2:6" ht="21.95" customHeight="1" thickTop="1">
      <c r="B21" s="147" t="s">
        <v>236</v>
      </c>
      <c r="C21" s="147"/>
      <c r="D21" s="148"/>
      <c r="E21" s="36">
        <v>48000</v>
      </c>
      <c r="F21" s="57"/>
    </row>
  </sheetData>
  <mergeCells count="2">
    <mergeCell ref="B19:D19"/>
    <mergeCell ref="B21:D21"/>
  </mergeCells>
  <pageMargins left="0.7" right="0.7" top="0.75" bottom="0.75" header="0.3" footer="0.3"/>
  <pageSetup scale="9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FC316-74F9-4271-8BEB-6AAC9C9FE28C}">
  <sheetPr>
    <tabColor theme="3" tint="0.749992370372631"/>
    <pageSetUpPr fitToPage="1"/>
  </sheetPr>
  <dimension ref="B1:G21"/>
  <sheetViews>
    <sheetView showGridLines="0" workbookViewId="0">
      <selection activeCell="G11" sqref="G11"/>
    </sheetView>
  </sheetViews>
  <sheetFormatPr defaultColWidth="8.85546875" defaultRowHeight="15"/>
  <cols>
    <col min="1" max="1" width="3.7109375" customWidth="1"/>
    <col min="2" max="2" width="35.7109375" customWidth="1"/>
    <col min="3" max="6" width="15.7109375" customWidth="1"/>
    <col min="7" max="7" width="50.7109375" customWidth="1"/>
    <col min="8" max="8" width="3.7109375" customWidth="1"/>
  </cols>
  <sheetData>
    <row r="1" spans="2:7" ht="50.1" customHeight="1">
      <c r="B1" s="1" t="s">
        <v>298</v>
      </c>
    </row>
    <row r="2" spans="2:7" ht="21.95" customHeight="1">
      <c r="B2" s="111" t="s">
        <v>292</v>
      </c>
    </row>
    <row r="3" spans="2:7" ht="32.1" customHeight="1" thickBot="1">
      <c r="B3" s="2" t="s">
        <v>2</v>
      </c>
      <c r="C3" s="3" t="s">
        <v>3</v>
      </c>
      <c r="D3" s="3" t="s">
        <v>35</v>
      </c>
      <c r="E3" s="3" t="s">
        <v>34</v>
      </c>
      <c r="F3" s="3" t="s">
        <v>5</v>
      </c>
      <c r="G3" s="2" t="s">
        <v>6</v>
      </c>
    </row>
    <row r="4" spans="2:7" ht="21.95" customHeight="1" thickTop="1">
      <c r="B4" s="8" t="s">
        <v>313</v>
      </c>
      <c r="C4" s="4"/>
      <c r="D4" s="5">
        <v>10000</v>
      </c>
      <c r="E4" s="19"/>
      <c r="F4" s="6">
        <f>IF(ISBLANK(C4),D4,C4*D4*E4)</f>
        <v>10000</v>
      </c>
      <c r="G4" s="8" t="s">
        <v>87</v>
      </c>
    </row>
    <row r="5" spans="2:7" ht="21.95" customHeight="1">
      <c r="B5" s="9" t="s">
        <v>88</v>
      </c>
      <c r="C5" s="7">
        <v>1</v>
      </c>
      <c r="D5" s="5">
        <v>66</v>
      </c>
      <c r="E5" s="19">
        <v>90</v>
      </c>
      <c r="F5" s="6">
        <f t="shared" ref="F5:F18" si="0">IF(ISBLANK(C5),D5,C5*D5*E5)</f>
        <v>5940</v>
      </c>
      <c r="G5" s="8" t="s">
        <v>89</v>
      </c>
    </row>
    <row r="6" spans="2:7" ht="21.95" customHeight="1">
      <c r="B6" s="9" t="s">
        <v>90</v>
      </c>
      <c r="C6" s="7"/>
      <c r="D6" s="5">
        <v>3000</v>
      </c>
      <c r="E6" s="19"/>
      <c r="F6" s="6">
        <f t="shared" si="0"/>
        <v>3000</v>
      </c>
      <c r="G6" s="8" t="s">
        <v>91</v>
      </c>
    </row>
    <row r="7" spans="2:7" ht="21.95" customHeight="1">
      <c r="B7" s="9" t="s">
        <v>92</v>
      </c>
      <c r="C7" s="7"/>
      <c r="D7" s="5">
        <v>8000</v>
      </c>
      <c r="E7" s="19"/>
      <c r="F7" s="6">
        <f t="shared" si="0"/>
        <v>8000</v>
      </c>
      <c r="G7" s="9" t="s">
        <v>306</v>
      </c>
    </row>
    <row r="8" spans="2:7" ht="21.95" customHeight="1">
      <c r="B8" s="9" t="s">
        <v>93</v>
      </c>
      <c r="C8" s="7"/>
      <c r="D8" s="5">
        <v>1000</v>
      </c>
      <c r="E8" s="19"/>
      <c r="F8" s="6">
        <f t="shared" si="0"/>
        <v>1000</v>
      </c>
      <c r="G8" s="9" t="s">
        <v>94</v>
      </c>
    </row>
    <row r="9" spans="2:7" ht="21.95" customHeight="1">
      <c r="B9" s="9" t="s">
        <v>95</v>
      </c>
      <c r="C9" s="7"/>
      <c r="D9" s="5">
        <v>2000</v>
      </c>
      <c r="E9" s="19"/>
      <c r="F9" s="6">
        <f t="shared" si="0"/>
        <v>2000</v>
      </c>
      <c r="G9" s="9" t="s">
        <v>307</v>
      </c>
    </row>
    <row r="10" spans="2:7" ht="21.95" customHeight="1">
      <c r="B10" s="9" t="s">
        <v>96</v>
      </c>
      <c r="C10" s="7">
        <v>2</v>
      </c>
      <c r="D10" s="5">
        <v>80</v>
      </c>
      <c r="E10" s="19">
        <v>60</v>
      </c>
      <c r="F10" s="6">
        <f t="shared" si="0"/>
        <v>9600</v>
      </c>
      <c r="G10" s="9" t="s">
        <v>97</v>
      </c>
    </row>
    <row r="11" spans="2:7" ht="21.95" customHeight="1">
      <c r="B11" s="9" t="s">
        <v>98</v>
      </c>
      <c r="C11" s="7"/>
      <c r="D11" s="5">
        <v>5000</v>
      </c>
      <c r="E11" s="19"/>
      <c r="F11" s="6">
        <f t="shared" si="0"/>
        <v>5000</v>
      </c>
      <c r="G11" s="9" t="s">
        <v>99</v>
      </c>
    </row>
    <row r="12" spans="2:7" ht="21.95" customHeight="1">
      <c r="B12" s="9"/>
      <c r="C12" s="7"/>
      <c r="D12" s="5">
        <v>0</v>
      </c>
      <c r="E12" s="19"/>
      <c r="F12" s="6">
        <f t="shared" si="0"/>
        <v>0</v>
      </c>
      <c r="G12" s="9"/>
    </row>
    <row r="13" spans="2:7" ht="21.95" customHeight="1">
      <c r="B13" s="9"/>
      <c r="C13" s="7"/>
      <c r="D13" s="5">
        <v>0</v>
      </c>
      <c r="E13" s="19"/>
      <c r="F13" s="6">
        <f t="shared" si="0"/>
        <v>0</v>
      </c>
      <c r="G13" s="9"/>
    </row>
    <row r="14" spans="2:7" ht="21.95" customHeight="1">
      <c r="B14" s="20"/>
      <c r="C14" s="7"/>
      <c r="D14" s="5">
        <v>0</v>
      </c>
      <c r="E14" s="19"/>
      <c r="F14" s="6">
        <f t="shared" si="0"/>
        <v>0</v>
      </c>
      <c r="G14" s="9"/>
    </row>
    <row r="15" spans="2:7" ht="21.95" customHeight="1">
      <c r="B15" s="9"/>
      <c r="C15" s="7"/>
      <c r="D15" s="5">
        <v>0</v>
      </c>
      <c r="E15" s="19"/>
      <c r="F15" s="6">
        <f t="shared" si="0"/>
        <v>0</v>
      </c>
      <c r="G15" s="9"/>
    </row>
    <row r="16" spans="2:7" ht="21.95" customHeight="1">
      <c r="B16" s="9"/>
      <c r="C16" s="7"/>
      <c r="D16" s="5">
        <v>0</v>
      </c>
      <c r="E16" s="19"/>
      <c r="F16" s="6">
        <f t="shared" si="0"/>
        <v>0</v>
      </c>
      <c r="G16" s="9"/>
    </row>
    <row r="17" spans="2:7" ht="21.95" customHeight="1">
      <c r="B17" s="9"/>
      <c r="C17" s="7"/>
      <c r="D17" s="5">
        <v>0</v>
      </c>
      <c r="E17" s="19"/>
      <c r="F17" s="6">
        <f t="shared" si="0"/>
        <v>0</v>
      </c>
      <c r="G17" s="9"/>
    </row>
    <row r="18" spans="2:7" ht="21.95" customHeight="1" thickBot="1">
      <c r="B18" s="10"/>
      <c r="C18" s="11"/>
      <c r="D18" s="12">
        <v>0</v>
      </c>
      <c r="E18" s="19"/>
      <c r="F18" s="6">
        <f t="shared" si="0"/>
        <v>0</v>
      </c>
      <c r="G18" s="10"/>
    </row>
    <row r="19" spans="2:7" ht="21.95" customHeight="1" thickTop="1">
      <c r="B19" s="144" t="s">
        <v>18</v>
      </c>
      <c r="C19" s="144"/>
      <c r="D19" s="144"/>
      <c r="E19" s="145"/>
      <c r="F19" s="16">
        <f>SUM(F4:F18)</f>
        <v>44540</v>
      </c>
      <c r="G19" s="58"/>
    </row>
    <row r="20" spans="2:7" ht="15.75" thickBot="1"/>
    <row r="21" spans="2:7" ht="21.95" customHeight="1" thickTop="1">
      <c r="B21" s="147" t="s">
        <v>18</v>
      </c>
      <c r="C21" s="147"/>
      <c r="D21" s="147"/>
      <c r="E21" s="148"/>
      <c r="F21" s="36">
        <v>45000</v>
      </c>
      <c r="G21" s="57"/>
    </row>
  </sheetData>
  <mergeCells count="2">
    <mergeCell ref="B19:E19"/>
    <mergeCell ref="B21:E21"/>
  </mergeCells>
  <pageMargins left="0.7" right="0.7" top="0.75" bottom="0.75" header="0.3" footer="0.3"/>
  <pageSetup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A772E-E3A6-4E6E-A4B0-B63CB85C186B}">
  <sheetPr>
    <tabColor theme="4" tint="0.79998168889431442"/>
    <pageSetUpPr fitToPage="1"/>
  </sheetPr>
  <dimension ref="B1:F21"/>
  <sheetViews>
    <sheetView showGridLines="0" workbookViewId="0">
      <selection activeCell="B4" sqref="B4"/>
    </sheetView>
  </sheetViews>
  <sheetFormatPr defaultColWidth="8.85546875" defaultRowHeight="15"/>
  <cols>
    <col min="1" max="1" width="3.7109375" customWidth="1"/>
    <col min="2" max="2" width="35.7109375" customWidth="1"/>
    <col min="3" max="5" width="15.7109375" customWidth="1"/>
    <col min="6" max="6" width="50.7109375" customWidth="1"/>
    <col min="7" max="7" width="3.7109375" customWidth="1"/>
  </cols>
  <sheetData>
    <row r="1" spans="2:6" ht="50.1" customHeight="1">
      <c r="B1" s="1" t="s">
        <v>297</v>
      </c>
    </row>
    <row r="2" spans="2:6" ht="21.95" customHeight="1">
      <c r="B2" s="111" t="s">
        <v>292</v>
      </c>
    </row>
    <row r="3" spans="2:6" ht="32.1" customHeight="1" thickBot="1">
      <c r="B3" s="17" t="s">
        <v>2</v>
      </c>
      <c r="C3" s="18" t="s">
        <v>3</v>
      </c>
      <c r="D3" s="18" t="s">
        <v>35</v>
      </c>
      <c r="E3" s="18" t="s">
        <v>5</v>
      </c>
      <c r="F3" s="17" t="s">
        <v>6</v>
      </c>
    </row>
    <row r="4" spans="2:6" ht="21.95" customHeight="1" thickTop="1">
      <c r="B4" s="8" t="s">
        <v>100</v>
      </c>
      <c r="C4" s="4">
        <v>2</v>
      </c>
      <c r="D4" s="5">
        <v>2000</v>
      </c>
      <c r="E4" s="6">
        <f>IF(ISBLANK(C4),D4,C4*D4)</f>
        <v>4000</v>
      </c>
      <c r="F4" s="8" t="s">
        <v>101</v>
      </c>
    </row>
    <row r="5" spans="2:6" ht="21.95" customHeight="1">
      <c r="B5" s="9" t="s">
        <v>102</v>
      </c>
      <c r="C5" s="7">
        <v>1</v>
      </c>
      <c r="D5" s="5">
        <v>1000</v>
      </c>
      <c r="E5" s="6">
        <f t="shared" ref="E5:E18" si="0">IF(ISBLANK(C5),D5,C5*D5)</f>
        <v>1000</v>
      </c>
      <c r="F5" s="8" t="s">
        <v>103</v>
      </c>
    </row>
    <row r="6" spans="2:6" ht="21.95" customHeight="1">
      <c r="B6" s="9" t="s">
        <v>104</v>
      </c>
      <c r="C6" s="7">
        <v>1</v>
      </c>
      <c r="D6" s="5">
        <v>2000</v>
      </c>
      <c r="E6" s="6">
        <f t="shared" si="0"/>
        <v>2000</v>
      </c>
      <c r="F6" s="8" t="s">
        <v>105</v>
      </c>
    </row>
    <row r="7" spans="2:6" ht="21.95" customHeight="1">
      <c r="B7" s="9" t="s">
        <v>106</v>
      </c>
      <c r="C7" s="7">
        <v>1</v>
      </c>
      <c r="D7" s="5">
        <v>5000</v>
      </c>
      <c r="E7" s="6">
        <f t="shared" si="0"/>
        <v>5000</v>
      </c>
      <c r="F7" s="9" t="s">
        <v>107</v>
      </c>
    </row>
    <row r="8" spans="2:6" ht="21.95" customHeight="1">
      <c r="B8" s="9" t="s">
        <v>108</v>
      </c>
      <c r="C8" s="7"/>
      <c r="D8" s="5">
        <v>3000</v>
      </c>
      <c r="E8" s="6">
        <f t="shared" si="0"/>
        <v>3000</v>
      </c>
      <c r="F8" s="9" t="s">
        <v>109</v>
      </c>
    </row>
    <row r="9" spans="2:6" ht="21.95" customHeight="1">
      <c r="B9" s="9" t="s">
        <v>110</v>
      </c>
      <c r="C9" s="7"/>
      <c r="D9" s="5">
        <v>1500</v>
      </c>
      <c r="E9" s="6">
        <f t="shared" si="0"/>
        <v>1500</v>
      </c>
      <c r="F9" s="9" t="s">
        <v>111</v>
      </c>
    </row>
    <row r="10" spans="2:6" ht="21.95" customHeight="1">
      <c r="B10" s="9" t="s">
        <v>112</v>
      </c>
      <c r="C10" s="7">
        <v>15</v>
      </c>
      <c r="D10" s="5">
        <v>60</v>
      </c>
      <c r="E10" s="6">
        <f t="shared" si="0"/>
        <v>900</v>
      </c>
      <c r="F10" s="9" t="s">
        <v>113</v>
      </c>
    </row>
    <row r="11" spans="2:6" ht="21.95" customHeight="1">
      <c r="B11" s="9"/>
      <c r="C11" s="7"/>
      <c r="D11" s="5">
        <v>0</v>
      </c>
      <c r="E11" s="6">
        <f t="shared" si="0"/>
        <v>0</v>
      </c>
      <c r="F11" s="9"/>
    </row>
    <row r="12" spans="2:6" ht="21.95" customHeight="1">
      <c r="B12" s="9"/>
      <c r="C12" s="7"/>
      <c r="D12" s="5">
        <v>0</v>
      </c>
      <c r="E12" s="6">
        <f t="shared" si="0"/>
        <v>0</v>
      </c>
      <c r="F12" s="9"/>
    </row>
    <row r="13" spans="2:6" ht="21.95" customHeight="1">
      <c r="B13" s="9"/>
      <c r="C13" s="7"/>
      <c r="D13" s="5">
        <v>0</v>
      </c>
      <c r="E13" s="6">
        <f t="shared" si="0"/>
        <v>0</v>
      </c>
      <c r="F13" s="9"/>
    </row>
    <row r="14" spans="2:6" ht="21.95" customHeight="1">
      <c r="B14" s="20"/>
      <c r="C14" s="7"/>
      <c r="D14" s="5">
        <v>0</v>
      </c>
      <c r="E14" s="6">
        <f t="shared" si="0"/>
        <v>0</v>
      </c>
      <c r="F14" s="9"/>
    </row>
    <row r="15" spans="2:6" ht="21.95" customHeight="1">
      <c r="B15" s="9"/>
      <c r="C15" s="7"/>
      <c r="D15" s="5">
        <v>0</v>
      </c>
      <c r="E15" s="6">
        <f t="shared" si="0"/>
        <v>0</v>
      </c>
      <c r="F15" s="9"/>
    </row>
    <row r="16" spans="2:6" ht="21.95" customHeight="1">
      <c r="B16" s="9"/>
      <c r="C16" s="7"/>
      <c r="D16" s="5">
        <v>0</v>
      </c>
      <c r="E16" s="6">
        <f t="shared" si="0"/>
        <v>0</v>
      </c>
      <c r="F16" s="9"/>
    </row>
    <row r="17" spans="2:6" ht="21.95" customHeight="1">
      <c r="B17" s="9"/>
      <c r="C17" s="7"/>
      <c r="D17" s="5">
        <v>0</v>
      </c>
      <c r="E17" s="6">
        <f t="shared" si="0"/>
        <v>0</v>
      </c>
      <c r="F17" s="9"/>
    </row>
    <row r="18" spans="2:6" ht="21.95" customHeight="1" thickBot="1">
      <c r="B18" s="10"/>
      <c r="C18" s="11"/>
      <c r="D18" s="12">
        <v>0</v>
      </c>
      <c r="E18" s="6">
        <f t="shared" si="0"/>
        <v>0</v>
      </c>
      <c r="F18" s="10"/>
    </row>
    <row r="19" spans="2:6" ht="21.95" customHeight="1" thickTop="1">
      <c r="B19" s="144" t="s">
        <v>18</v>
      </c>
      <c r="C19" s="144"/>
      <c r="D19" s="145"/>
      <c r="E19" s="16">
        <f>SUM(E4:E18)</f>
        <v>17400</v>
      </c>
      <c r="F19" s="58"/>
    </row>
    <row r="20" spans="2:6" ht="15.75" thickBot="1"/>
    <row r="21" spans="2:6" ht="21.95" customHeight="1" thickTop="1">
      <c r="B21" s="147" t="s">
        <v>236</v>
      </c>
      <c r="C21" s="147"/>
      <c r="D21" s="148"/>
      <c r="E21" s="36">
        <v>17000</v>
      </c>
      <c r="F21" s="57"/>
    </row>
  </sheetData>
  <mergeCells count="2">
    <mergeCell ref="B19:D19"/>
    <mergeCell ref="B21:D21"/>
  </mergeCells>
  <pageMargins left="0.7" right="0.7" top="0.75" bottom="0.75" header="0.3" footer="0.3"/>
  <pageSetup scale="9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C8254-8911-4819-89BC-E353EC1A670D}">
  <sheetPr>
    <tabColor theme="3" tint="0.749992370372631"/>
    <pageSetUpPr fitToPage="1"/>
  </sheetPr>
  <dimension ref="B1:AM62"/>
  <sheetViews>
    <sheetView showGridLines="0" zoomScaleNormal="100" workbookViewId="0">
      <selection activeCell="B6" sqref="B6"/>
    </sheetView>
  </sheetViews>
  <sheetFormatPr defaultColWidth="8.85546875" defaultRowHeight="15"/>
  <cols>
    <col min="1" max="1" width="3.7109375" customWidth="1"/>
    <col min="2" max="2" width="28.28515625" customWidth="1"/>
    <col min="3" max="38" width="12.7109375" customWidth="1"/>
    <col min="39" max="39" width="17.85546875" customWidth="1"/>
  </cols>
  <sheetData>
    <row r="1" spans="2:39" ht="50.1" customHeight="1">
      <c r="B1" s="1" t="s">
        <v>294</v>
      </c>
    </row>
    <row r="2" spans="2:39" ht="21.95" customHeight="1">
      <c r="B2" s="111" t="s">
        <v>292</v>
      </c>
    </row>
    <row r="3" spans="2:39" ht="32.1" customHeight="1">
      <c r="B3" s="149" t="s">
        <v>275</v>
      </c>
      <c r="C3" s="151" t="s">
        <v>270</v>
      </c>
      <c r="D3" s="152"/>
      <c r="E3" s="152"/>
      <c r="F3" s="153" t="s">
        <v>271</v>
      </c>
      <c r="G3" s="154"/>
      <c r="H3" s="154"/>
      <c r="I3" s="155" t="s">
        <v>272</v>
      </c>
      <c r="J3" s="152"/>
      <c r="K3" s="152"/>
      <c r="L3" s="153" t="s">
        <v>273</v>
      </c>
      <c r="M3" s="154"/>
      <c r="N3" s="154"/>
      <c r="O3" s="155" t="s">
        <v>251</v>
      </c>
      <c r="P3" s="152"/>
      <c r="Q3" s="152"/>
      <c r="R3" s="153" t="s">
        <v>274</v>
      </c>
      <c r="S3" s="154"/>
      <c r="T3" s="154"/>
      <c r="U3" s="155" t="s">
        <v>276</v>
      </c>
      <c r="V3" s="152"/>
      <c r="W3" s="156"/>
      <c r="X3" s="153" t="s">
        <v>277</v>
      </c>
      <c r="Y3" s="154"/>
      <c r="Z3" s="154"/>
      <c r="AA3" s="155" t="s">
        <v>278</v>
      </c>
      <c r="AB3" s="152"/>
      <c r="AC3" s="156"/>
      <c r="AD3" s="153" t="s">
        <v>279</v>
      </c>
      <c r="AE3" s="154"/>
      <c r="AF3" s="154"/>
      <c r="AG3" s="155" t="s">
        <v>280</v>
      </c>
      <c r="AH3" s="152"/>
      <c r="AI3" s="156"/>
      <c r="AJ3" s="153" t="s">
        <v>281</v>
      </c>
      <c r="AK3" s="154"/>
      <c r="AL3" s="157"/>
      <c r="AM3" s="158" t="s">
        <v>286</v>
      </c>
    </row>
    <row r="4" spans="2:39" ht="32.1" customHeight="1" thickBot="1">
      <c r="B4" s="150"/>
      <c r="C4" s="59" t="s">
        <v>243</v>
      </c>
      <c r="D4" s="60" t="s">
        <v>244</v>
      </c>
      <c r="E4" s="78" t="s">
        <v>269</v>
      </c>
      <c r="F4" s="80" t="s">
        <v>243</v>
      </c>
      <c r="G4" s="60" t="s">
        <v>244</v>
      </c>
      <c r="H4" s="78" t="s">
        <v>269</v>
      </c>
      <c r="I4" s="80" t="s">
        <v>243</v>
      </c>
      <c r="J4" s="60" t="s">
        <v>244</v>
      </c>
      <c r="K4" s="78" t="s">
        <v>269</v>
      </c>
      <c r="L4" s="80" t="s">
        <v>243</v>
      </c>
      <c r="M4" s="60" t="s">
        <v>244</v>
      </c>
      <c r="N4" s="78" t="s">
        <v>269</v>
      </c>
      <c r="O4" s="80" t="s">
        <v>243</v>
      </c>
      <c r="P4" s="60" t="s">
        <v>244</v>
      </c>
      <c r="Q4" s="78" t="s">
        <v>269</v>
      </c>
      <c r="R4" s="80" t="s">
        <v>243</v>
      </c>
      <c r="S4" s="60" t="s">
        <v>244</v>
      </c>
      <c r="T4" s="78" t="s">
        <v>269</v>
      </c>
      <c r="U4" s="80" t="s">
        <v>243</v>
      </c>
      <c r="V4" s="60" t="s">
        <v>244</v>
      </c>
      <c r="W4" s="78" t="s">
        <v>269</v>
      </c>
      <c r="X4" s="80" t="s">
        <v>243</v>
      </c>
      <c r="Y4" s="60" t="s">
        <v>244</v>
      </c>
      <c r="Z4" s="78" t="s">
        <v>269</v>
      </c>
      <c r="AA4" s="80" t="s">
        <v>243</v>
      </c>
      <c r="AB4" s="60" t="s">
        <v>244</v>
      </c>
      <c r="AC4" s="78" t="s">
        <v>269</v>
      </c>
      <c r="AD4" s="80" t="s">
        <v>243</v>
      </c>
      <c r="AE4" s="60" t="s">
        <v>244</v>
      </c>
      <c r="AF4" s="78" t="s">
        <v>269</v>
      </c>
      <c r="AG4" s="80" t="s">
        <v>243</v>
      </c>
      <c r="AH4" s="60" t="s">
        <v>244</v>
      </c>
      <c r="AI4" s="78" t="s">
        <v>269</v>
      </c>
      <c r="AJ4" s="80" t="s">
        <v>243</v>
      </c>
      <c r="AK4" s="60" t="s">
        <v>244</v>
      </c>
      <c r="AL4" s="88" t="s">
        <v>269</v>
      </c>
      <c r="AM4" s="159"/>
    </row>
    <row r="5" spans="2:39" ht="18" customHeight="1" thickTop="1">
      <c r="B5" s="91" t="s">
        <v>245</v>
      </c>
      <c r="C5" s="92"/>
      <c r="D5" s="92"/>
      <c r="E5" s="93"/>
      <c r="F5" s="94"/>
      <c r="G5" s="92"/>
      <c r="H5" s="93"/>
      <c r="I5" s="94"/>
      <c r="J5" s="92"/>
      <c r="K5" s="93"/>
      <c r="L5" s="94"/>
      <c r="M5" s="92"/>
      <c r="N5" s="93"/>
      <c r="O5" s="94"/>
      <c r="P5" s="92"/>
      <c r="Q5" s="93"/>
      <c r="R5" s="94"/>
      <c r="S5" s="92"/>
      <c r="T5" s="93"/>
      <c r="U5" s="94"/>
      <c r="V5" s="92"/>
      <c r="W5" s="93"/>
      <c r="X5" s="94"/>
      <c r="Y5" s="92"/>
      <c r="Z5" s="93"/>
      <c r="AA5" s="94"/>
      <c r="AB5" s="92"/>
      <c r="AC5" s="93"/>
      <c r="AD5" s="94"/>
      <c r="AE5" s="92"/>
      <c r="AF5" s="93"/>
      <c r="AG5" s="94"/>
      <c r="AH5" s="92"/>
      <c r="AI5" s="93"/>
      <c r="AJ5" s="94"/>
      <c r="AK5" s="93"/>
      <c r="AL5" s="95"/>
      <c r="AM5" s="100">
        <f>SUM(D5,G5,J5,M5,P5,S5,V5,Y5,AB5,AE5,AH5,AK5)</f>
        <v>0</v>
      </c>
    </row>
    <row r="6" spans="2:39" ht="18" customHeight="1">
      <c r="B6" s="8" t="s">
        <v>282</v>
      </c>
      <c r="C6" s="5">
        <v>10000</v>
      </c>
      <c r="D6" s="5">
        <v>9000</v>
      </c>
      <c r="E6" s="61">
        <v>9000</v>
      </c>
      <c r="F6" s="81">
        <v>10000</v>
      </c>
      <c r="G6" s="5">
        <v>9000</v>
      </c>
      <c r="H6" s="61">
        <v>9000</v>
      </c>
      <c r="I6" s="81">
        <v>10000</v>
      </c>
      <c r="J6" s="5"/>
      <c r="K6" s="61"/>
      <c r="L6" s="81"/>
      <c r="M6" s="5"/>
      <c r="N6" s="61"/>
      <c r="O6" s="81"/>
      <c r="P6" s="5"/>
      <c r="Q6" s="61"/>
      <c r="R6" s="81"/>
      <c r="S6" s="5"/>
      <c r="T6" s="61"/>
      <c r="U6" s="81"/>
      <c r="V6" s="5"/>
      <c r="W6" s="61"/>
      <c r="X6" s="81"/>
      <c r="Y6" s="5"/>
      <c r="Z6" s="61"/>
      <c r="AA6" s="81"/>
      <c r="AB6" s="5"/>
      <c r="AC6" s="61"/>
      <c r="AD6" s="81"/>
      <c r="AE6" s="5"/>
      <c r="AF6" s="61"/>
      <c r="AG6" s="81"/>
      <c r="AH6" s="5"/>
      <c r="AI6" s="61"/>
      <c r="AJ6" s="81"/>
      <c r="AK6" s="61"/>
      <c r="AL6" s="89"/>
      <c r="AM6" s="101">
        <f t="shared" ref="AM6:AM45" si="0">SUM(D6,G6,J6,M6,P6,S6,V6,Y6,AB6,AE6,AH6,AK6)</f>
        <v>18000</v>
      </c>
    </row>
    <row r="7" spans="2:39" ht="18" customHeight="1">
      <c r="B7" s="8" t="s">
        <v>283</v>
      </c>
      <c r="C7" s="5">
        <v>7500</v>
      </c>
      <c r="D7" s="5">
        <v>7500</v>
      </c>
      <c r="E7" s="61"/>
      <c r="F7" s="81">
        <v>7500</v>
      </c>
      <c r="G7" s="5">
        <v>7500</v>
      </c>
      <c r="H7" s="61"/>
      <c r="I7" s="81"/>
      <c r="J7" s="5"/>
      <c r="K7" s="61"/>
      <c r="L7" s="81"/>
      <c r="M7" s="5"/>
      <c r="N7" s="61"/>
      <c r="O7" s="81"/>
      <c r="P7" s="5"/>
      <c r="Q7" s="61"/>
      <c r="R7" s="81"/>
      <c r="S7" s="5"/>
      <c r="T7" s="61"/>
      <c r="U7" s="81"/>
      <c r="V7" s="5"/>
      <c r="W7" s="61"/>
      <c r="X7" s="81"/>
      <c r="Y7" s="5"/>
      <c r="Z7" s="61"/>
      <c r="AA7" s="81"/>
      <c r="AB7" s="5"/>
      <c r="AC7" s="61"/>
      <c r="AD7" s="81"/>
      <c r="AE7" s="5"/>
      <c r="AF7" s="61"/>
      <c r="AG7" s="81"/>
      <c r="AH7" s="5"/>
      <c r="AI7" s="61"/>
      <c r="AJ7" s="81"/>
      <c r="AK7" s="61"/>
      <c r="AL7" s="89"/>
      <c r="AM7" s="101">
        <f t="shared" si="0"/>
        <v>15000</v>
      </c>
    </row>
    <row r="8" spans="2:39" ht="18" customHeight="1">
      <c r="B8" s="8" t="s">
        <v>177</v>
      </c>
      <c r="C8" s="5">
        <v>1200</v>
      </c>
      <c r="D8" s="5">
        <v>1200</v>
      </c>
      <c r="E8" s="61">
        <v>1200</v>
      </c>
      <c r="F8" s="81">
        <v>1200</v>
      </c>
      <c r="G8" s="22">
        <v>1200</v>
      </c>
      <c r="H8" s="84">
        <v>1200</v>
      </c>
      <c r="I8" s="81"/>
      <c r="J8" s="5"/>
      <c r="K8" s="61"/>
      <c r="L8" s="81"/>
      <c r="M8" s="5"/>
      <c r="N8" s="61"/>
      <c r="O8" s="81"/>
      <c r="P8" s="5"/>
      <c r="Q8" s="61"/>
      <c r="R8" s="81"/>
      <c r="S8" s="5"/>
      <c r="T8" s="61"/>
      <c r="U8" s="81"/>
      <c r="V8" s="5"/>
      <c r="W8" s="61"/>
      <c r="X8" s="81"/>
      <c r="Y8" s="5"/>
      <c r="Z8" s="61"/>
      <c r="AA8" s="81"/>
      <c r="AB8" s="5"/>
      <c r="AC8" s="61"/>
      <c r="AD8" s="81"/>
      <c r="AE8" s="5"/>
      <c r="AF8" s="61"/>
      <c r="AG8" s="81"/>
      <c r="AH8" s="5"/>
      <c r="AI8" s="61"/>
      <c r="AJ8" s="81"/>
      <c r="AK8" s="61"/>
      <c r="AL8" s="89"/>
      <c r="AM8" s="101">
        <f t="shared" si="0"/>
        <v>2400</v>
      </c>
    </row>
    <row r="9" spans="2:39" ht="18" customHeight="1">
      <c r="B9" s="8"/>
      <c r="C9" s="5"/>
      <c r="D9" s="5"/>
      <c r="E9" s="61"/>
      <c r="F9" s="81"/>
      <c r="G9" s="22"/>
      <c r="H9" s="84"/>
      <c r="I9" s="81"/>
      <c r="J9" s="5"/>
      <c r="K9" s="61"/>
      <c r="L9" s="81"/>
      <c r="M9" s="5"/>
      <c r="N9" s="61"/>
      <c r="O9" s="81"/>
      <c r="P9" s="5"/>
      <c r="Q9" s="61"/>
      <c r="R9" s="81"/>
      <c r="S9" s="5"/>
      <c r="T9" s="61"/>
      <c r="U9" s="81"/>
      <c r="V9" s="5"/>
      <c r="W9" s="61"/>
      <c r="X9" s="81"/>
      <c r="Y9" s="5"/>
      <c r="Z9" s="61"/>
      <c r="AA9" s="81"/>
      <c r="AB9" s="5"/>
      <c r="AC9" s="61"/>
      <c r="AD9" s="81"/>
      <c r="AE9" s="5"/>
      <c r="AF9" s="61"/>
      <c r="AG9" s="81"/>
      <c r="AH9" s="5"/>
      <c r="AI9" s="61"/>
      <c r="AJ9" s="81"/>
      <c r="AK9" s="61"/>
      <c r="AL9" s="89"/>
      <c r="AM9" s="101">
        <f t="shared" si="0"/>
        <v>0</v>
      </c>
    </row>
    <row r="10" spans="2:39" ht="18" customHeight="1">
      <c r="B10" s="8"/>
      <c r="C10" s="5"/>
      <c r="D10" s="5"/>
      <c r="E10" s="61"/>
      <c r="F10" s="81"/>
      <c r="G10" s="22"/>
      <c r="H10" s="84"/>
      <c r="I10" s="81"/>
      <c r="J10" s="5"/>
      <c r="K10" s="61"/>
      <c r="L10" s="81"/>
      <c r="M10" s="5"/>
      <c r="N10" s="61"/>
      <c r="O10" s="81"/>
      <c r="P10" s="5"/>
      <c r="Q10" s="61"/>
      <c r="R10" s="81"/>
      <c r="S10" s="5"/>
      <c r="T10" s="61"/>
      <c r="U10" s="81"/>
      <c r="V10" s="5"/>
      <c r="W10" s="61"/>
      <c r="X10" s="81"/>
      <c r="Y10" s="5"/>
      <c r="Z10" s="61"/>
      <c r="AA10" s="81"/>
      <c r="AB10" s="5"/>
      <c r="AC10" s="61"/>
      <c r="AD10" s="81"/>
      <c r="AE10" s="5"/>
      <c r="AF10" s="61"/>
      <c r="AG10" s="81"/>
      <c r="AH10" s="5"/>
      <c r="AI10" s="61"/>
      <c r="AJ10" s="81"/>
      <c r="AK10" s="61"/>
      <c r="AL10" s="89"/>
      <c r="AM10" s="101">
        <f t="shared" si="0"/>
        <v>0</v>
      </c>
    </row>
    <row r="11" spans="2:39" ht="18" customHeight="1">
      <c r="B11" s="8"/>
      <c r="C11" s="5"/>
      <c r="D11" s="5"/>
      <c r="E11" s="61"/>
      <c r="F11" s="81"/>
      <c r="G11" s="22"/>
      <c r="H11" s="84"/>
      <c r="I11" s="81"/>
      <c r="J11" s="5"/>
      <c r="K11" s="61"/>
      <c r="L11" s="81"/>
      <c r="M11" s="5"/>
      <c r="N11" s="61"/>
      <c r="O11" s="81"/>
      <c r="P11" s="5"/>
      <c r="Q11" s="61"/>
      <c r="R11" s="81"/>
      <c r="S11" s="5"/>
      <c r="T11" s="61"/>
      <c r="U11" s="81"/>
      <c r="V11" s="5"/>
      <c r="W11" s="61"/>
      <c r="X11" s="81"/>
      <c r="Y11" s="5"/>
      <c r="Z11" s="61"/>
      <c r="AA11" s="81"/>
      <c r="AB11" s="5"/>
      <c r="AC11" s="61"/>
      <c r="AD11" s="81"/>
      <c r="AE11" s="5"/>
      <c r="AF11" s="61"/>
      <c r="AG11" s="81"/>
      <c r="AH11" s="5"/>
      <c r="AI11" s="61"/>
      <c r="AJ11" s="81"/>
      <c r="AK11" s="61"/>
      <c r="AL11" s="89"/>
      <c r="AM11" s="101">
        <f t="shared" si="0"/>
        <v>0</v>
      </c>
    </row>
    <row r="12" spans="2:39" ht="18" customHeight="1">
      <c r="B12" s="96" t="s">
        <v>246</v>
      </c>
      <c r="C12" s="97"/>
      <c r="D12" s="92"/>
      <c r="E12" s="93"/>
      <c r="F12" s="94"/>
      <c r="G12" s="92"/>
      <c r="H12" s="93"/>
      <c r="I12" s="98"/>
      <c r="J12" s="92"/>
      <c r="K12" s="93"/>
      <c r="L12" s="98"/>
      <c r="M12" s="92"/>
      <c r="N12" s="93"/>
      <c r="O12" s="98"/>
      <c r="P12" s="92"/>
      <c r="Q12" s="93"/>
      <c r="R12" s="98"/>
      <c r="S12" s="92"/>
      <c r="T12" s="93"/>
      <c r="U12" s="98"/>
      <c r="V12" s="92"/>
      <c r="W12" s="93"/>
      <c r="X12" s="98"/>
      <c r="Y12" s="92"/>
      <c r="Z12" s="93"/>
      <c r="AA12" s="98"/>
      <c r="AB12" s="92"/>
      <c r="AC12" s="93"/>
      <c r="AD12" s="98"/>
      <c r="AE12" s="92"/>
      <c r="AF12" s="93"/>
      <c r="AG12" s="98"/>
      <c r="AH12" s="92"/>
      <c r="AI12" s="93"/>
      <c r="AJ12" s="98"/>
      <c r="AK12" s="93"/>
      <c r="AL12" s="99"/>
      <c r="AM12" s="101">
        <f t="shared" si="0"/>
        <v>0</v>
      </c>
    </row>
    <row r="13" spans="2:39" ht="18" customHeight="1">
      <c r="B13" s="9" t="s">
        <v>284</v>
      </c>
      <c r="C13" s="53"/>
      <c r="D13" s="5"/>
      <c r="E13" s="61"/>
      <c r="F13" s="81"/>
      <c r="G13" s="22"/>
      <c r="H13" s="84"/>
      <c r="I13" s="86">
        <v>10000</v>
      </c>
      <c r="J13" s="5"/>
      <c r="K13" s="61"/>
      <c r="L13" s="86"/>
      <c r="M13" s="5"/>
      <c r="N13" s="61"/>
      <c r="O13" s="86"/>
      <c r="P13" s="5"/>
      <c r="Q13" s="61"/>
      <c r="R13" s="86"/>
      <c r="S13" s="5"/>
      <c r="T13" s="61"/>
      <c r="U13" s="86"/>
      <c r="V13" s="5"/>
      <c r="W13" s="61"/>
      <c r="X13" s="86"/>
      <c r="Y13" s="5"/>
      <c r="Z13" s="61"/>
      <c r="AA13" s="86"/>
      <c r="AB13" s="5"/>
      <c r="AC13" s="61"/>
      <c r="AD13" s="86"/>
      <c r="AE13" s="5"/>
      <c r="AF13" s="61"/>
      <c r="AG13" s="86"/>
      <c r="AH13" s="5"/>
      <c r="AI13" s="61"/>
      <c r="AJ13" s="86"/>
      <c r="AK13" s="61"/>
      <c r="AL13" s="89"/>
      <c r="AM13" s="101">
        <f t="shared" si="0"/>
        <v>0</v>
      </c>
    </row>
    <row r="14" spans="2:39" ht="18" customHeight="1">
      <c r="B14" s="9" t="s">
        <v>177</v>
      </c>
      <c r="C14" s="53"/>
      <c r="D14" s="5"/>
      <c r="E14" s="61"/>
      <c r="F14" s="81"/>
      <c r="G14" s="22"/>
      <c r="H14" s="84"/>
      <c r="I14" s="86">
        <v>1200</v>
      </c>
      <c r="J14" s="5">
        <v>1200</v>
      </c>
      <c r="K14" s="61">
        <v>1200</v>
      </c>
      <c r="L14" s="86"/>
      <c r="M14" s="5"/>
      <c r="N14" s="61"/>
      <c r="O14" s="86"/>
      <c r="P14" s="5"/>
      <c r="Q14" s="61"/>
      <c r="R14" s="86"/>
      <c r="S14" s="5"/>
      <c r="T14" s="61"/>
      <c r="U14" s="86"/>
      <c r="V14" s="5"/>
      <c r="W14" s="61"/>
      <c r="X14" s="86"/>
      <c r="Y14" s="5"/>
      <c r="Z14" s="61"/>
      <c r="AA14" s="86"/>
      <c r="AB14" s="5"/>
      <c r="AC14" s="61"/>
      <c r="AD14" s="86"/>
      <c r="AE14" s="5"/>
      <c r="AF14" s="61"/>
      <c r="AG14" s="86"/>
      <c r="AH14" s="5"/>
      <c r="AI14" s="61"/>
      <c r="AJ14" s="86"/>
      <c r="AK14" s="61"/>
      <c r="AL14" s="89"/>
      <c r="AM14" s="101">
        <f t="shared" si="0"/>
        <v>1200</v>
      </c>
    </row>
    <row r="15" spans="2:39" ht="18" customHeight="1">
      <c r="B15" s="9" t="s">
        <v>282</v>
      </c>
      <c r="C15" s="53"/>
      <c r="D15" s="5"/>
      <c r="E15" s="61"/>
      <c r="F15" s="81"/>
      <c r="G15" s="22"/>
      <c r="H15" s="84"/>
      <c r="I15" s="86">
        <v>5000</v>
      </c>
      <c r="J15" s="5">
        <v>5000</v>
      </c>
      <c r="K15" s="61">
        <v>4500</v>
      </c>
      <c r="L15" s="86"/>
      <c r="M15" s="5"/>
      <c r="N15" s="61"/>
      <c r="O15" s="86"/>
      <c r="P15" s="5"/>
      <c r="Q15" s="61"/>
      <c r="R15" s="86"/>
      <c r="S15" s="5"/>
      <c r="T15" s="61"/>
      <c r="U15" s="86"/>
      <c r="V15" s="5"/>
      <c r="W15" s="61"/>
      <c r="X15" s="86"/>
      <c r="Y15" s="5"/>
      <c r="Z15" s="61"/>
      <c r="AA15" s="86"/>
      <c r="AB15" s="5"/>
      <c r="AC15" s="61"/>
      <c r="AD15" s="86"/>
      <c r="AE15" s="5"/>
      <c r="AF15" s="61"/>
      <c r="AG15" s="86"/>
      <c r="AH15" s="5"/>
      <c r="AI15" s="61"/>
      <c r="AJ15" s="86"/>
      <c r="AK15" s="61"/>
      <c r="AL15" s="89"/>
      <c r="AM15" s="101">
        <f t="shared" si="0"/>
        <v>5000</v>
      </c>
    </row>
    <row r="16" spans="2:39" ht="18" customHeight="1">
      <c r="B16" s="9"/>
      <c r="C16" s="53"/>
      <c r="D16" s="5"/>
      <c r="E16" s="61"/>
      <c r="F16" s="81"/>
      <c r="G16" s="22"/>
      <c r="H16" s="84"/>
      <c r="I16" s="86"/>
      <c r="J16" s="5"/>
      <c r="K16" s="61"/>
      <c r="L16" s="86"/>
      <c r="M16" s="5"/>
      <c r="N16" s="61"/>
      <c r="O16" s="86"/>
      <c r="P16" s="5"/>
      <c r="Q16" s="61"/>
      <c r="R16" s="86"/>
      <c r="S16" s="5"/>
      <c r="T16" s="61"/>
      <c r="U16" s="86"/>
      <c r="V16" s="5"/>
      <c r="W16" s="61"/>
      <c r="X16" s="86"/>
      <c r="Y16" s="5"/>
      <c r="Z16" s="61"/>
      <c r="AA16" s="86"/>
      <c r="AB16" s="5"/>
      <c r="AC16" s="61"/>
      <c r="AD16" s="86"/>
      <c r="AE16" s="5"/>
      <c r="AF16" s="61"/>
      <c r="AG16" s="86"/>
      <c r="AH16" s="5"/>
      <c r="AI16" s="61"/>
      <c r="AJ16" s="86"/>
      <c r="AK16" s="61"/>
      <c r="AL16" s="89"/>
      <c r="AM16" s="101">
        <f t="shared" si="0"/>
        <v>0</v>
      </c>
    </row>
    <row r="17" spans="2:39" ht="18" customHeight="1">
      <c r="B17" s="9"/>
      <c r="C17" s="53"/>
      <c r="D17" s="5"/>
      <c r="E17" s="61"/>
      <c r="F17" s="81"/>
      <c r="G17" s="22"/>
      <c r="H17" s="84"/>
      <c r="I17" s="86"/>
      <c r="J17" s="5"/>
      <c r="K17" s="61"/>
      <c r="L17" s="86"/>
      <c r="M17" s="5"/>
      <c r="N17" s="61"/>
      <c r="O17" s="86"/>
      <c r="P17" s="5"/>
      <c r="Q17" s="61"/>
      <c r="R17" s="86"/>
      <c r="S17" s="5"/>
      <c r="T17" s="61"/>
      <c r="U17" s="86"/>
      <c r="V17" s="5"/>
      <c r="W17" s="61"/>
      <c r="X17" s="86"/>
      <c r="Y17" s="5"/>
      <c r="Z17" s="61"/>
      <c r="AA17" s="86"/>
      <c r="AB17" s="5"/>
      <c r="AC17" s="61"/>
      <c r="AD17" s="86"/>
      <c r="AE17" s="5"/>
      <c r="AF17" s="61"/>
      <c r="AG17" s="86"/>
      <c r="AH17" s="5"/>
      <c r="AI17" s="61"/>
      <c r="AJ17" s="86"/>
      <c r="AK17" s="61"/>
      <c r="AL17" s="89"/>
      <c r="AM17" s="101">
        <f t="shared" si="0"/>
        <v>0</v>
      </c>
    </row>
    <row r="18" spans="2:39" ht="18" customHeight="1">
      <c r="B18" s="9"/>
      <c r="C18" s="53"/>
      <c r="D18" s="5"/>
      <c r="E18" s="61"/>
      <c r="F18" s="81"/>
      <c r="G18" s="22"/>
      <c r="H18" s="84"/>
      <c r="I18" s="86"/>
      <c r="J18" s="5"/>
      <c r="K18" s="61"/>
      <c r="L18" s="86"/>
      <c r="M18" s="5"/>
      <c r="N18" s="61"/>
      <c r="O18" s="86"/>
      <c r="P18" s="5"/>
      <c r="Q18" s="61"/>
      <c r="R18" s="86"/>
      <c r="S18" s="5"/>
      <c r="T18" s="61"/>
      <c r="U18" s="86"/>
      <c r="V18" s="5"/>
      <c r="W18" s="61"/>
      <c r="X18" s="86"/>
      <c r="Y18" s="5"/>
      <c r="Z18" s="61"/>
      <c r="AA18" s="86"/>
      <c r="AB18" s="5"/>
      <c r="AC18" s="61"/>
      <c r="AD18" s="86"/>
      <c r="AE18" s="5"/>
      <c r="AF18" s="61"/>
      <c r="AG18" s="86"/>
      <c r="AH18" s="5"/>
      <c r="AI18" s="61"/>
      <c r="AJ18" s="86"/>
      <c r="AK18" s="61"/>
      <c r="AL18" s="89"/>
      <c r="AM18" s="101">
        <f t="shared" si="0"/>
        <v>0</v>
      </c>
    </row>
    <row r="19" spans="2:39" ht="18" customHeight="1">
      <c r="B19" s="96" t="s">
        <v>247</v>
      </c>
      <c r="C19" s="97"/>
      <c r="D19" s="92"/>
      <c r="E19" s="93"/>
      <c r="F19" s="94"/>
      <c r="G19" s="92"/>
      <c r="H19" s="93"/>
      <c r="I19" s="98"/>
      <c r="J19" s="92"/>
      <c r="K19" s="93"/>
      <c r="L19" s="98"/>
      <c r="M19" s="92"/>
      <c r="N19" s="93"/>
      <c r="O19" s="98"/>
      <c r="P19" s="92"/>
      <c r="Q19" s="93"/>
      <c r="R19" s="98"/>
      <c r="S19" s="92"/>
      <c r="T19" s="93"/>
      <c r="U19" s="98"/>
      <c r="V19" s="92"/>
      <c r="W19" s="93"/>
      <c r="X19" s="98"/>
      <c r="Y19" s="92"/>
      <c r="Z19" s="93"/>
      <c r="AA19" s="98"/>
      <c r="AB19" s="92"/>
      <c r="AC19" s="93"/>
      <c r="AD19" s="98"/>
      <c r="AE19" s="92"/>
      <c r="AF19" s="93"/>
      <c r="AG19" s="98"/>
      <c r="AH19" s="92"/>
      <c r="AI19" s="93"/>
      <c r="AJ19" s="98"/>
      <c r="AK19" s="93"/>
      <c r="AL19" s="99"/>
      <c r="AM19" s="101">
        <f t="shared" si="0"/>
        <v>0</v>
      </c>
    </row>
    <row r="20" spans="2:39" ht="18" customHeight="1">
      <c r="B20" s="9" t="s">
        <v>283</v>
      </c>
      <c r="C20" s="53"/>
      <c r="D20" s="5"/>
      <c r="E20" s="61"/>
      <c r="F20" s="81"/>
      <c r="G20" s="22"/>
      <c r="H20" s="84"/>
      <c r="I20" s="86">
        <v>10000</v>
      </c>
      <c r="J20" s="5"/>
      <c r="K20" s="61"/>
      <c r="L20" s="86"/>
      <c r="M20" s="5"/>
      <c r="N20" s="61"/>
      <c r="O20" s="86"/>
      <c r="P20" s="5"/>
      <c r="Q20" s="61"/>
      <c r="R20" s="86"/>
      <c r="S20" s="5"/>
      <c r="T20" s="61"/>
      <c r="U20" s="86"/>
      <c r="V20" s="5"/>
      <c r="W20" s="61"/>
      <c r="X20" s="86"/>
      <c r="Y20" s="5"/>
      <c r="Z20" s="61"/>
      <c r="AA20" s="86"/>
      <c r="AB20" s="5"/>
      <c r="AC20" s="61"/>
      <c r="AD20" s="86"/>
      <c r="AE20" s="5"/>
      <c r="AF20" s="61"/>
      <c r="AG20" s="86"/>
      <c r="AH20" s="5"/>
      <c r="AI20" s="61"/>
      <c r="AJ20" s="86"/>
      <c r="AK20" s="61"/>
      <c r="AL20" s="89"/>
      <c r="AM20" s="101">
        <f t="shared" si="0"/>
        <v>0</v>
      </c>
    </row>
    <row r="21" spans="2:39" ht="18" customHeight="1">
      <c r="B21" s="9" t="s">
        <v>177</v>
      </c>
      <c r="C21" s="53"/>
      <c r="D21" s="5"/>
      <c r="E21" s="61"/>
      <c r="F21" s="81"/>
      <c r="G21" s="22"/>
      <c r="H21" s="84"/>
      <c r="I21" s="86">
        <v>1200</v>
      </c>
      <c r="J21" s="5">
        <v>1200</v>
      </c>
      <c r="K21" s="61">
        <v>1200</v>
      </c>
      <c r="L21" s="86"/>
      <c r="M21" s="5"/>
      <c r="N21" s="61"/>
      <c r="O21" s="86"/>
      <c r="P21" s="5"/>
      <c r="Q21" s="61"/>
      <c r="R21" s="86"/>
      <c r="S21" s="5"/>
      <c r="T21" s="61"/>
      <c r="U21" s="86"/>
      <c r="V21" s="5"/>
      <c r="W21" s="61"/>
      <c r="X21" s="86"/>
      <c r="Y21" s="5"/>
      <c r="Z21" s="61"/>
      <c r="AA21" s="86"/>
      <c r="AB21" s="5"/>
      <c r="AC21" s="61"/>
      <c r="AD21" s="86"/>
      <c r="AE21" s="5"/>
      <c r="AF21" s="61"/>
      <c r="AG21" s="86"/>
      <c r="AH21" s="5"/>
      <c r="AI21" s="61"/>
      <c r="AJ21" s="86"/>
      <c r="AK21" s="61"/>
      <c r="AL21" s="89"/>
      <c r="AM21" s="101">
        <f t="shared" si="0"/>
        <v>1200</v>
      </c>
    </row>
    <row r="22" spans="2:39" ht="18" customHeight="1">
      <c r="B22" s="9"/>
      <c r="C22" s="53"/>
      <c r="D22" s="5"/>
      <c r="E22" s="61"/>
      <c r="F22" s="81"/>
      <c r="G22" s="22"/>
      <c r="H22" s="84"/>
      <c r="I22" s="86"/>
      <c r="J22" s="5"/>
      <c r="K22" s="61"/>
      <c r="L22" s="86"/>
      <c r="M22" s="5"/>
      <c r="N22" s="61"/>
      <c r="O22" s="86"/>
      <c r="P22" s="5"/>
      <c r="Q22" s="61"/>
      <c r="R22" s="86"/>
      <c r="S22" s="5"/>
      <c r="T22" s="61"/>
      <c r="U22" s="86"/>
      <c r="V22" s="5"/>
      <c r="W22" s="61"/>
      <c r="X22" s="86"/>
      <c r="Y22" s="5"/>
      <c r="Z22" s="61"/>
      <c r="AA22" s="86"/>
      <c r="AB22" s="5"/>
      <c r="AC22" s="61"/>
      <c r="AD22" s="86"/>
      <c r="AE22" s="5"/>
      <c r="AF22" s="61"/>
      <c r="AG22" s="86"/>
      <c r="AH22" s="5"/>
      <c r="AI22" s="61"/>
      <c r="AJ22" s="86"/>
      <c r="AK22" s="61"/>
      <c r="AL22" s="89"/>
      <c r="AM22" s="101">
        <f t="shared" si="0"/>
        <v>0</v>
      </c>
    </row>
    <row r="23" spans="2:39" ht="18" customHeight="1">
      <c r="B23" s="9"/>
      <c r="C23" s="53"/>
      <c r="D23" s="5"/>
      <c r="E23" s="61"/>
      <c r="F23" s="81"/>
      <c r="G23" s="22"/>
      <c r="H23" s="84"/>
      <c r="I23" s="86"/>
      <c r="J23" s="5"/>
      <c r="K23" s="61"/>
      <c r="L23" s="86"/>
      <c r="M23" s="5"/>
      <c r="N23" s="61"/>
      <c r="O23" s="86"/>
      <c r="P23" s="5"/>
      <c r="Q23" s="61"/>
      <c r="R23" s="86"/>
      <c r="S23" s="5"/>
      <c r="T23" s="61"/>
      <c r="U23" s="86"/>
      <c r="V23" s="5"/>
      <c r="W23" s="61"/>
      <c r="X23" s="86"/>
      <c r="Y23" s="5"/>
      <c r="Z23" s="61"/>
      <c r="AA23" s="86"/>
      <c r="AB23" s="5"/>
      <c r="AC23" s="61"/>
      <c r="AD23" s="86"/>
      <c r="AE23" s="5"/>
      <c r="AF23" s="61"/>
      <c r="AG23" s="86"/>
      <c r="AH23" s="5"/>
      <c r="AI23" s="61"/>
      <c r="AJ23" s="86"/>
      <c r="AK23" s="61"/>
      <c r="AL23" s="89"/>
      <c r="AM23" s="101">
        <f t="shared" si="0"/>
        <v>0</v>
      </c>
    </row>
    <row r="24" spans="2:39" ht="18" customHeight="1">
      <c r="B24" s="9"/>
      <c r="C24" s="53"/>
      <c r="D24" s="5"/>
      <c r="E24" s="61"/>
      <c r="F24" s="81"/>
      <c r="G24" s="22"/>
      <c r="H24" s="84"/>
      <c r="I24" s="86"/>
      <c r="J24" s="5"/>
      <c r="K24" s="61"/>
      <c r="L24" s="86"/>
      <c r="M24" s="5"/>
      <c r="N24" s="61"/>
      <c r="O24" s="86"/>
      <c r="P24" s="5"/>
      <c r="Q24" s="61"/>
      <c r="R24" s="86"/>
      <c r="S24" s="5"/>
      <c r="T24" s="61"/>
      <c r="U24" s="86"/>
      <c r="V24" s="5"/>
      <c r="W24" s="61"/>
      <c r="X24" s="86"/>
      <c r="Y24" s="5"/>
      <c r="Z24" s="61"/>
      <c r="AA24" s="86"/>
      <c r="AB24" s="5"/>
      <c r="AC24" s="61"/>
      <c r="AD24" s="86"/>
      <c r="AE24" s="5"/>
      <c r="AF24" s="61"/>
      <c r="AG24" s="86"/>
      <c r="AH24" s="5"/>
      <c r="AI24" s="61"/>
      <c r="AJ24" s="86"/>
      <c r="AK24" s="61"/>
      <c r="AL24" s="89"/>
      <c r="AM24" s="101">
        <f t="shared" si="0"/>
        <v>0</v>
      </c>
    </row>
    <row r="25" spans="2:39" ht="18" customHeight="1">
      <c r="B25" s="9"/>
      <c r="C25" s="53"/>
      <c r="D25" s="5"/>
      <c r="E25" s="61"/>
      <c r="F25" s="81"/>
      <c r="G25" s="22"/>
      <c r="H25" s="84"/>
      <c r="I25" s="86"/>
      <c r="J25" s="5"/>
      <c r="K25" s="61"/>
      <c r="L25" s="86"/>
      <c r="M25" s="5"/>
      <c r="N25" s="61"/>
      <c r="O25" s="86"/>
      <c r="P25" s="5"/>
      <c r="Q25" s="61"/>
      <c r="R25" s="86"/>
      <c r="S25" s="5"/>
      <c r="T25" s="61"/>
      <c r="U25" s="86"/>
      <c r="V25" s="5"/>
      <c r="W25" s="61"/>
      <c r="X25" s="86"/>
      <c r="Y25" s="5"/>
      <c r="Z25" s="61"/>
      <c r="AA25" s="86"/>
      <c r="AB25" s="5"/>
      <c r="AC25" s="61"/>
      <c r="AD25" s="86"/>
      <c r="AE25" s="5"/>
      <c r="AF25" s="61"/>
      <c r="AG25" s="86"/>
      <c r="AH25" s="5"/>
      <c r="AI25" s="61"/>
      <c r="AJ25" s="86"/>
      <c r="AK25" s="61"/>
      <c r="AL25" s="89"/>
      <c r="AM25" s="101">
        <f t="shared" si="0"/>
        <v>0</v>
      </c>
    </row>
    <row r="26" spans="2:39" ht="18" customHeight="1">
      <c r="B26" s="96" t="s">
        <v>248</v>
      </c>
      <c r="C26" s="97"/>
      <c r="D26" s="92"/>
      <c r="E26" s="93"/>
      <c r="F26" s="94"/>
      <c r="G26" s="92"/>
      <c r="H26" s="93"/>
      <c r="I26" s="98"/>
      <c r="J26" s="92"/>
      <c r="K26" s="93"/>
      <c r="L26" s="98"/>
      <c r="M26" s="92"/>
      <c r="N26" s="93"/>
      <c r="O26" s="98"/>
      <c r="P26" s="92"/>
      <c r="Q26" s="93"/>
      <c r="R26" s="98"/>
      <c r="S26" s="92"/>
      <c r="T26" s="93"/>
      <c r="U26" s="98"/>
      <c r="V26" s="92"/>
      <c r="W26" s="93"/>
      <c r="X26" s="98"/>
      <c r="Y26" s="92"/>
      <c r="Z26" s="93"/>
      <c r="AA26" s="98"/>
      <c r="AB26" s="92"/>
      <c r="AC26" s="93"/>
      <c r="AD26" s="98"/>
      <c r="AE26" s="92"/>
      <c r="AF26" s="93"/>
      <c r="AG26" s="98"/>
      <c r="AH26" s="92"/>
      <c r="AI26" s="93"/>
      <c r="AJ26" s="98"/>
      <c r="AK26" s="93"/>
      <c r="AL26" s="99"/>
      <c r="AM26" s="101">
        <f t="shared" si="0"/>
        <v>0</v>
      </c>
    </row>
    <row r="27" spans="2:39" ht="18" customHeight="1">
      <c r="B27" s="9" t="s">
        <v>174</v>
      </c>
      <c r="C27" s="53"/>
      <c r="D27" s="5"/>
      <c r="E27" s="61"/>
      <c r="F27" s="81"/>
      <c r="G27" s="22"/>
      <c r="H27" s="84"/>
      <c r="I27" s="86"/>
      <c r="J27" s="5"/>
      <c r="K27" s="61"/>
      <c r="L27" s="86">
        <v>30000</v>
      </c>
      <c r="M27" s="5">
        <v>35000</v>
      </c>
      <c r="N27" s="61">
        <v>32000</v>
      </c>
      <c r="O27" s="86"/>
      <c r="P27" s="5"/>
      <c r="Q27" s="61"/>
      <c r="R27" s="86"/>
      <c r="S27" s="5"/>
      <c r="T27" s="61"/>
      <c r="U27" s="86"/>
      <c r="V27" s="5"/>
      <c r="W27" s="61"/>
      <c r="X27" s="86"/>
      <c r="Y27" s="5"/>
      <c r="Z27" s="61"/>
      <c r="AA27" s="86"/>
      <c r="AB27" s="5"/>
      <c r="AC27" s="61"/>
      <c r="AD27" s="86"/>
      <c r="AE27" s="5"/>
      <c r="AF27" s="61"/>
      <c r="AG27" s="86"/>
      <c r="AH27" s="5"/>
      <c r="AI27" s="61"/>
      <c r="AJ27" s="86"/>
      <c r="AK27" s="61"/>
      <c r="AL27" s="89"/>
      <c r="AM27" s="101">
        <f t="shared" si="0"/>
        <v>35000</v>
      </c>
    </row>
    <row r="28" spans="2:39" ht="18" customHeight="1">
      <c r="B28" s="9" t="s">
        <v>284</v>
      </c>
      <c r="C28" s="53"/>
      <c r="D28" s="5"/>
      <c r="E28" s="61"/>
      <c r="F28" s="81"/>
      <c r="G28" s="22"/>
      <c r="H28" s="84"/>
      <c r="I28" s="86"/>
      <c r="J28" s="5"/>
      <c r="K28" s="61"/>
      <c r="L28" s="86">
        <v>15000</v>
      </c>
      <c r="M28" s="5">
        <v>12000</v>
      </c>
      <c r="N28" s="61">
        <v>14000</v>
      </c>
      <c r="O28" s="86"/>
      <c r="P28" s="5"/>
      <c r="Q28" s="61"/>
      <c r="R28" s="86"/>
      <c r="S28" s="5"/>
      <c r="T28" s="61"/>
      <c r="U28" s="86"/>
      <c r="V28" s="5"/>
      <c r="W28" s="61"/>
      <c r="X28" s="86"/>
      <c r="Y28" s="5"/>
      <c r="Z28" s="61"/>
      <c r="AA28" s="86"/>
      <c r="AB28" s="5"/>
      <c r="AC28" s="61"/>
      <c r="AD28" s="86"/>
      <c r="AE28" s="5"/>
      <c r="AF28" s="61"/>
      <c r="AG28" s="86"/>
      <c r="AH28" s="5"/>
      <c r="AI28" s="61"/>
      <c r="AJ28" s="86"/>
      <c r="AK28" s="61"/>
      <c r="AL28" s="89"/>
      <c r="AM28" s="101">
        <f t="shared" si="0"/>
        <v>12000</v>
      </c>
    </row>
    <row r="29" spans="2:39" ht="18" customHeight="1">
      <c r="B29" s="9" t="s">
        <v>177</v>
      </c>
      <c r="C29" s="53"/>
      <c r="D29" s="5"/>
      <c r="E29" s="61"/>
      <c r="F29" s="81"/>
      <c r="G29" s="22"/>
      <c r="H29" s="84"/>
      <c r="I29" s="86"/>
      <c r="J29" s="5"/>
      <c r="K29" s="61"/>
      <c r="L29" s="86">
        <v>1200</v>
      </c>
      <c r="M29" s="5">
        <v>1200</v>
      </c>
      <c r="N29" s="61">
        <v>1200</v>
      </c>
      <c r="O29" s="86"/>
      <c r="P29" s="5"/>
      <c r="Q29" s="61"/>
      <c r="R29" s="86"/>
      <c r="S29" s="5"/>
      <c r="T29" s="61"/>
      <c r="U29" s="86"/>
      <c r="V29" s="5"/>
      <c r="W29" s="61"/>
      <c r="X29" s="86"/>
      <c r="Y29" s="5"/>
      <c r="Z29" s="61"/>
      <c r="AA29" s="86"/>
      <c r="AB29" s="5"/>
      <c r="AC29" s="61"/>
      <c r="AD29" s="86"/>
      <c r="AE29" s="5"/>
      <c r="AF29" s="61"/>
      <c r="AG29" s="86"/>
      <c r="AH29" s="5"/>
      <c r="AI29" s="61"/>
      <c r="AJ29" s="86"/>
      <c r="AK29" s="61"/>
      <c r="AL29" s="89"/>
      <c r="AM29" s="101">
        <f t="shared" si="0"/>
        <v>1200</v>
      </c>
    </row>
    <row r="30" spans="2:39" ht="18" customHeight="1">
      <c r="B30" s="9"/>
      <c r="C30" s="53"/>
      <c r="D30" s="5"/>
      <c r="E30" s="61"/>
      <c r="F30" s="81"/>
      <c r="G30" s="22"/>
      <c r="H30" s="84"/>
      <c r="I30" s="86"/>
      <c r="J30" s="5"/>
      <c r="K30" s="61"/>
      <c r="L30" s="86"/>
      <c r="M30" s="5"/>
      <c r="N30" s="61"/>
      <c r="O30" s="86"/>
      <c r="P30" s="5"/>
      <c r="Q30" s="61"/>
      <c r="R30" s="86"/>
      <c r="S30" s="5"/>
      <c r="T30" s="61"/>
      <c r="U30" s="86"/>
      <c r="V30" s="5"/>
      <c r="W30" s="61"/>
      <c r="X30" s="86"/>
      <c r="Y30" s="5"/>
      <c r="Z30" s="61"/>
      <c r="AA30" s="86"/>
      <c r="AB30" s="5"/>
      <c r="AC30" s="61"/>
      <c r="AD30" s="86"/>
      <c r="AE30" s="5"/>
      <c r="AF30" s="61"/>
      <c r="AG30" s="86"/>
      <c r="AH30" s="5"/>
      <c r="AI30" s="61"/>
      <c r="AJ30" s="86"/>
      <c r="AK30" s="61"/>
      <c r="AL30" s="89"/>
      <c r="AM30" s="101">
        <f t="shared" si="0"/>
        <v>0</v>
      </c>
    </row>
    <row r="31" spans="2:39" ht="18" customHeight="1">
      <c r="B31" s="9"/>
      <c r="C31" s="53"/>
      <c r="D31" s="5"/>
      <c r="E31" s="61"/>
      <c r="F31" s="81"/>
      <c r="G31" s="22"/>
      <c r="H31" s="84"/>
      <c r="I31" s="86"/>
      <c r="J31" s="5"/>
      <c r="K31" s="61"/>
      <c r="L31" s="86"/>
      <c r="M31" s="5"/>
      <c r="N31" s="61"/>
      <c r="O31" s="86"/>
      <c r="P31" s="5"/>
      <c r="Q31" s="61"/>
      <c r="R31" s="86"/>
      <c r="S31" s="5"/>
      <c r="T31" s="61"/>
      <c r="U31" s="86"/>
      <c r="V31" s="5"/>
      <c r="W31" s="61"/>
      <c r="X31" s="86"/>
      <c r="Y31" s="5"/>
      <c r="Z31" s="61"/>
      <c r="AA31" s="86"/>
      <c r="AB31" s="5"/>
      <c r="AC31" s="61"/>
      <c r="AD31" s="86"/>
      <c r="AE31" s="5"/>
      <c r="AF31" s="61"/>
      <c r="AG31" s="86"/>
      <c r="AH31" s="5"/>
      <c r="AI31" s="61"/>
      <c r="AJ31" s="86"/>
      <c r="AK31" s="61"/>
      <c r="AL31" s="89"/>
      <c r="AM31" s="101">
        <f t="shared" si="0"/>
        <v>0</v>
      </c>
    </row>
    <row r="32" spans="2:39" ht="18" customHeight="1">
      <c r="B32" s="9"/>
      <c r="C32" s="53"/>
      <c r="D32" s="5"/>
      <c r="E32" s="61"/>
      <c r="F32" s="81"/>
      <c r="G32" s="22"/>
      <c r="H32" s="84"/>
      <c r="I32" s="86"/>
      <c r="J32" s="5"/>
      <c r="K32" s="61"/>
      <c r="L32" s="86"/>
      <c r="M32" s="5"/>
      <c r="N32" s="61"/>
      <c r="O32" s="86"/>
      <c r="P32" s="5"/>
      <c r="Q32" s="61"/>
      <c r="R32" s="86"/>
      <c r="S32" s="5"/>
      <c r="T32" s="61"/>
      <c r="U32" s="86"/>
      <c r="V32" s="5"/>
      <c r="W32" s="61"/>
      <c r="X32" s="86"/>
      <c r="Y32" s="5"/>
      <c r="Z32" s="61"/>
      <c r="AA32" s="86"/>
      <c r="AB32" s="5"/>
      <c r="AC32" s="61"/>
      <c r="AD32" s="86"/>
      <c r="AE32" s="5"/>
      <c r="AF32" s="61"/>
      <c r="AG32" s="86"/>
      <c r="AH32" s="5"/>
      <c r="AI32" s="61"/>
      <c r="AJ32" s="86"/>
      <c r="AK32" s="61"/>
      <c r="AL32" s="89"/>
      <c r="AM32" s="101">
        <f t="shared" si="0"/>
        <v>0</v>
      </c>
    </row>
    <row r="33" spans="2:39" ht="18" customHeight="1">
      <c r="B33" s="96" t="s">
        <v>249</v>
      </c>
      <c r="C33" s="97"/>
      <c r="D33" s="92"/>
      <c r="E33" s="93"/>
      <c r="F33" s="94"/>
      <c r="G33" s="92"/>
      <c r="H33" s="93"/>
      <c r="I33" s="98"/>
      <c r="J33" s="92"/>
      <c r="K33" s="93"/>
      <c r="L33" s="98"/>
      <c r="M33" s="92"/>
      <c r="N33" s="93"/>
      <c r="O33" s="98">
        <v>125000</v>
      </c>
      <c r="P33" s="92">
        <v>115000</v>
      </c>
      <c r="Q33" s="93"/>
      <c r="R33" s="98"/>
      <c r="S33" s="92"/>
      <c r="T33" s="93"/>
      <c r="U33" s="98"/>
      <c r="V33" s="92"/>
      <c r="W33" s="93"/>
      <c r="X33" s="98"/>
      <c r="Y33" s="92"/>
      <c r="Z33" s="93"/>
      <c r="AA33" s="98"/>
      <c r="AB33" s="92"/>
      <c r="AC33" s="93"/>
      <c r="AD33" s="98"/>
      <c r="AE33" s="92"/>
      <c r="AF33" s="93"/>
      <c r="AG33" s="98"/>
      <c r="AH33" s="92"/>
      <c r="AI33" s="93"/>
      <c r="AJ33" s="98"/>
      <c r="AK33" s="93"/>
      <c r="AL33" s="99"/>
      <c r="AM33" s="101">
        <f t="shared" si="0"/>
        <v>115000</v>
      </c>
    </row>
    <row r="34" spans="2:39" ht="18" customHeight="1">
      <c r="B34" s="9" t="s">
        <v>285</v>
      </c>
      <c r="C34" s="53"/>
      <c r="D34" s="5"/>
      <c r="E34" s="61"/>
      <c r="F34" s="81"/>
      <c r="G34" s="22"/>
      <c r="H34" s="84"/>
      <c r="I34" s="86"/>
      <c r="J34" s="5"/>
      <c r="K34" s="61"/>
      <c r="L34" s="86"/>
      <c r="M34" s="5"/>
      <c r="N34" s="61"/>
      <c r="O34" s="86"/>
      <c r="P34" s="5"/>
      <c r="Q34" s="61"/>
      <c r="R34" s="86"/>
      <c r="S34" s="5"/>
      <c r="T34" s="61"/>
      <c r="U34" s="86"/>
      <c r="V34" s="5"/>
      <c r="W34" s="61"/>
      <c r="X34" s="86"/>
      <c r="Y34" s="5"/>
      <c r="Z34" s="61"/>
      <c r="AA34" s="86"/>
      <c r="AB34" s="5"/>
      <c r="AC34" s="61"/>
      <c r="AD34" s="86"/>
      <c r="AE34" s="5"/>
      <c r="AF34" s="61"/>
      <c r="AG34" s="86"/>
      <c r="AH34" s="5"/>
      <c r="AI34" s="61"/>
      <c r="AJ34" s="86"/>
      <c r="AK34" s="61"/>
      <c r="AL34" s="89"/>
      <c r="AM34" s="101">
        <f t="shared" si="0"/>
        <v>0</v>
      </c>
    </row>
    <row r="35" spans="2:39" ht="18" customHeight="1">
      <c r="B35" s="9" t="s">
        <v>284</v>
      </c>
      <c r="C35" s="53"/>
      <c r="D35" s="5"/>
      <c r="E35" s="61"/>
      <c r="F35" s="81"/>
      <c r="G35" s="22"/>
      <c r="H35" s="84"/>
      <c r="I35" s="86"/>
      <c r="J35" s="5"/>
      <c r="K35" s="61"/>
      <c r="L35" s="86"/>
      <c r="M35" s="5"/>
      <c r="N35" s="61"/>
      <c r="O35" s="86"/>
      <c r="P35" s="5"/>
      <c r="Q35" s="61"/>
      <c r="R35" s="86"/>
      <c r="S35" s="5"/>
      <c r="T35" s="61"/>
      <c r="U35" s="86"/>
      <c r="V35" s="5"/>
      <c r="W35" s="61"/>
      <c r="X35" s="86"/>
      <c r="Y35" s="5"/>
      <c r="Z35" s="61"/>
      <c r="AA35" s="86"/>
      <c r="AB35" s="5"/>
      <c r="AC35" s="61"/>
      <c r="AD35" s="86"/>
      <c r="AE35" s="5"/>
      <c r="AF35" s="61"/>
      <c r="AG35" s="86"/>
      <c r="AH35" s="5"/>
      <c r="AI35" s="61"/>
      <c r="AJ35" s="86"/>
      <c r="AK35" s="61"/>
      <c r="AL35" s="89"/>
      <c r="AM35" s="101">
        <f t="shared" si="0"/>
        <v>0</v>
      </c>
    </row>
    <row r="36" spans="2:39" ht="18" customHeight="1">
      <c r="B36" s="9"/>
      <c r="C36" s="53"/>
      <c r="D36" s="5"/>
      <c r="E36" s="61"/>
      <c r="F36" s="81"/>
      <c r="G36" s="22"/>
      <c r="H36" s="84"/>
      <c r="I36" s="86"/>
      <c r="J36" s="5"/>
      <c r="K36" s="61"/>
      <c r="L36" s="86"/>
      <c r="M36" s="5"/>
      <c r="N36" s="61"/>
      <c r="O36" s="86"/>
      <c r="P36" s="5"/>
      <c r="Q36" s="61"/>
      <c r="R36" s="86"/>
      <c r="S36" s="5"/>
      <c r="T36" s="61"/>
      <c r="U36" s="86"/>
      <c r="V36" s="5"/>
      <c r="W36" s="61"/>
      <c r="X36" s="86"/>
      <c r="Y36" s="5"/>
      <c r="Z36" s="61"/>
      <c r="AA36" s="86"/>
      <c r="AB36" s="5"/>
      <c r="AC36" s="61"/>
      <c r="AD36" s="86"/>
      <c r="AE36" s="5"/>
      <c r="AF36" s="61"/>
      <c r="AG36" s="86"/>
      <c r="AH36" s="5"/>
      <c r="AI36" s="61"/>
      <c r="AJ36" s="86"/>
      <c r="AK36" s="61"/>
      <c r="AL36" s="89"/>
      <c r="AM36" s="101">
        <f t="shared" si="0"/>
        <v>0</v>
      </c>
    </row>
    <row r="37" spans="2:39" ht="18" customHeight="1">
      <c r="B37" s="9"/>
      <c r="C37" s="53"/>
      <c r="D37" s="5"/>
      <c r="E37" s="61"/>
      <c r="F37" s="81"/>
      <c r="G37" s="22"/>
      <c r="H37" s="84"/>
      <c r="I37" s="86"/>
      <c r="J37" s="5"/>
      <c r="K37" s="61"/>
      <c r="L37" s="86"/>
      <c r="M37" s="5"/>
      <c r="N37" s="61"/>
      <c r="O37" s="86"/>
      <c r="P37" s="5"/>
      <c r="Q37" s="61"/>
      <c r="R37" s="86"/>
      <c r="S37" s="5"/>
      <c r="T37" s="61"/>
      <c r="U37" s="86"/>
      <c r="V37" s="5"/>
      <c r="W37" s="61"/>
      <c r="X37" s="86"/>
      <c r="Y37" s="5"/>
      <c r="Z37" s="61"/>
      <c r="AA37" s="86"/>
      <c r="AB37" s="5"/>
      <c r="AC37" s="61"/>
      <c r="AD37" s="86"/>
      <c r="AE37" s="5"/>
      <c r="AF37" s="61"/>
      <c r="AG37" s="86"/>
      <c r="AH37" s="5"/>
      <c r="AI37" s="61"/>
      <c r="AJ37" s="86"/>
      <c r="AK37" s="61"/>
      <c r="AL37" s="89"/>
      <c r="AM37" s="101">
        <f t="shared" si="0"/>
        <v>0</v>
      </c>
    </row>
    <row r="38" spans="2:39" ht="18" customHeight="1">
      <c r="B38" s="9"/>
      <c r="C38" s="53"/>
      <c r="D38" s="5"/>
      <c r="E38" s="61"/>
      <c r="F38" s="81"/>
      <c r="G38" s="22"/>
      <c r="H38" s="84"/>
      <c r="I38" s="86"/>
      <c r="J38" s="5"/>
      <c r="K38" s="61"/>
      <c r="L38" s="86"/>
      <c r="M38" s="5"/>
      <c r="N38" s="61"/>
      <c r="O38" s="86"/>
      <c r="P38" s="5"/>
      <c r="Q38" s="61"/>
      <c r="R38" s="86"/>
      <c r="S38" s="5"/>
      <c r="T38" s="61"/>
      <c r="U38" s="86"/>
      <c r="V38" s="5"/>
      <c r="W38" s="61"/>
      <c r="X38" s="86"/>
      <c r="Y38" s="5"/>
      <c r="Z38" s="61"/>
      <c r="AA38" s="86"/>
      <c r="AB38" s="5"/>
      <c r="AC38" s="61"/>
      <c r="AD38" s="86"/>
      <c r="AE38" s="5"/>
      <c r="AF38" s="61"/>
      <c r="AG38" s="86"/>
      <c r="AH38" s="5"/>
      <c r="AI38" s="61"/>
      <c r="AJ38" s="86"/>
      <c r="AK38" s="61"/>
      <c r="AL38" s="89"/>
      <c r="AM38" s="101">
        <f t="shared" si="0"/>
        <v>0</v>
      </c>
    </row>
    <row r="39" spans="2:39" ht="18" customHeight="1">
      <c r="B39" s="9"/>
      <c r="C39" s="53"/>
      <c r="D39" s="5"/>
      <c r="E39" s="61"/>
      <c r="F39" s="81"/>
      <c r="G39" s="22"/>
      <c r="H39" s="84"/>
      <c r="I39" s="86"/>
      <c r="J39" s="5"/>
      <c r="K39" s="61"/>
      <c r="L39" s="86"/>
      <c r="M39" s="5"/>
      <c r="N39" s="61"/>
      <c r="O39" s="86"/>
      <c r="P39" s="5"/>
      <c r="Q39" s="61"/>
      <c r="R39" s="86"/>
      <c r="S39" s="5"/>
      <c r="T39" s="61"/>
      <c r="U39" s="86"/>
      <c r="V39" s="5"/>
      <c r="W39" s="61"/>
      <c r="X39" s="86"/>
      <c r="Y39" s="5"/>
      <c r="Z39" s="61"/>
      <c r="AA39" s="86"/>
      <c r="AB39" s="5"/>
      <c r="AC39" s="61"/>
      <c r="AD39" s="86"/>
      <c r="AE39" s="5"/>
      <c r="AF39" s="61"/>
      <c r="AG39" s="86"/>
      <c r="AH39" s="5"/>
      <c r="AI39" s="61"/>
      <c r="AJ39" s="86"/>
      <c r="AK39" s="61"/>
      <c r="AL39" s="89"/>
      <c r="AM39" s="101">
        <f t="shared" si="0"/>
        <v>0</v>
      </c>
    </row>
    <row r="40" spans="2:39" ht="18" customHeight="1">
      <c r="B40" s="96" t="s">
        <v>250</v>
      </c>
      <c r="C40" s="97"/>
      <c r="D40" s="92"/>
      <c r="E40" s="93"/>
      <c r="F40" s="94"/>
      <c r="G40" s="92"/>
      <c r="H40" s="93"/>
      <c r="I40" s="98"/>
      <c r="J40" s="92"/>
      <c r="K40" s="93"/>
      <c r="L40" s="98"/>
      <c r="M40" s="92"/>
      <c r="N40" s="93"/>
      <c r="O40" s="98"/>
      <c r="P40" s="92"/>
      <c r="Q40" s="93"/>
      <c r="R40" s="98"/>
      <c r="S40" s="92"/>
      <c r="T40" s="93"/>
      <c r="U40" s="98"/>
      <c r="V40" s="92"/>
      <c r="W40" s="93"/>
      <c r="X40" s="98"/>
      <c r="Y40" s="92"/>
      <c r="Z40" s="93"/>
      <c r="AA40" s="98"/>
      <c r="AB40" s="92"/>
      <c r="AC40" s="93"/>
      <c r="AD40" s="98"/>
      <c r="AE40" s="92"/>
      <c r="AF40" s="93"/>
      <c r="AG40" s="98"/>
      <c r="AH40" s="92"/>
      <c r="AI40" s="93"/>
      <c r="AJ40" s="98"/>
      <c r="AK40" s="93"/>
      <c r="AL40" s="99"/>
      <c r="AM40" s="101">
        <f t="shared" si="0"/>
        <v>0</v>
      </c>
    </row>
    <row r="41" spans="2:39" ht="18" customHeight="1">
      <c r="B41" s="9" t="s">
        <v>285</v>
      </c>
      <c r="C41" s="53"/>
      <c r="D41" s="5"/>
      <c r="E41" s="61"/>
      <c r="F41" s="81"/>
      <c r="G41" s="22"/>
      <c r="H41" s="84"/>
      <c r="I41" s="86"/>
      <c r="J41" s="5"/>
      <c r="K41" s="61"/>
      <c r="L41" s="86"/>
      <c r="M41" s="5"/>
      <c r="N41" s="61"/>
      <c r="O41" s="86"/>
      <c r="P41" s="5"/>
      <c r="Q41" s="61"/>
      <c r="R41" s="86"/>
      <c r="S41" s="5"/>
      <c r="T41" s="61"/>
      <c r="U41" s="86"/>
      <c r="V41" s="5"/>
      <c r="W41" s="61"/>
      <c r="X41" s="86"/>
      <c r="Y41" s="5"/>
      <c r="Z41" s="61"/>
      <c r="AA41" s="86"/>
      <c r="AB41" s="5"/>
      <c r="AC41" s="61"/>
      <c r="AD41" s="86"/>
      <c r="AE41" s="5"/>
      <c r="AF41" s="61"/>
      <c r="AG41" s="86"/>
      <c r="AH41" s="5"/>
      <c r="AI41" s="61"/>
      <c r="AJ41" s="86"/>
      <c r="AK41" s="61"/>
      <c r="AL41" s="89"/>
      <c r="AM41" s="101">
        <f t="shared" si="0"/>
        <v>0</v>
      </c>
    </row>
    <row r="42" spans="2:39" ht="18" customHeight="1">
      <c r="B42" s="9" t="s">
        <v>284</v>
      </c>
      <c r="C42" s="53"/>
      <c r="D42" s="5"/>
      <c r="E42" s="61"/>
      <c r="F42" s="81"/>
      <c r="G42" s="22"/>
      <c r="H42" s="84"/>
      <c r="I42" s="86"/>
      <c r="J42" s="5"/>
      <c r="K42" s="61"/>
      <c r="L42" s="86"/>
      <c r="M42" s="5"/>
      <c r="N42" s="61"/>
      <c r="O42" s="86"/>
      <c r="P42" s="5"/>
      <c r="Q42" s="61"/>
      <c r="R42" s="86"/>
      <c r="S42" s="5"/>
      <c r="T42" s="61"/>
      <c r="U42" s="86"/>
      <c r="V42" s="5"/>
      <c r="W42" s="61"/>
      <c r="X42" s="86"/>
      <c r="Y42" s="5"/>
      <c r="Z42" s="61"/>
      <c r="AA42" s="86"/>
      <c r="AB42" s="5"/>
      <c r="AC42" s="61"/>
      <c r="AD42" s="86"/>
      <c r="AE42" s="5"/>
      <c r="AF42" s="61"/>
      <c r="AG42" s="86"/>
      <c r="AH42" s="5"/>
      <c r="AI42" s="61"/>
      <c r="AJ42" s="86"/>
      <c r="AK42" s="61"/>
      <c r="AL42" s="89"/>
      <c r="AM42" s="101">
        <f t="shared" si="0"/>
        <v>0</v>
      </c>
    </row>
    <row r="43" spans="2:39" ht="18" customHeight="1">
      <c r="B43" s="9"/>
      <c r="C43" s="53"/>
      <c r="D43" s="5"/>
      <c r="E43" s="61"/>
      <c r="F43" s="81"/>
      <c r="G43" s="22"/>
      <c r="H43" s="84"/>
      <c r="I43" s="86"/>
      <c r="J43" s="5"/>
      <c r="K43" s="61"/>
      <c r="L43" s="86"/>
      <c r="M43" s="5"/>
      <c r="N43" s="61"/>
      <c r="O43" s="86"/>
      <c r="P43" s="5"/>
      <c r="Q43" s="61"/>
      <c r="R43" s="86"/>
      <c r="S43" s="5"/>
      <c r="T43" s="61"/>
      <c r="U43" s="86"/>
      <c r="V43" s="5"/>
      <c r="W43" s="61"/>
      <c r="X43" s="86"/>
      <c r="Y43" s="5"/>
      <c r="Z43" s="61"/>
      <c r="AA43" s="86"/>
      <c r="AB43" s="5"/>
      <c r="AC43" s="61"/>
      <c r="AD43" s="86"/>
      <c r="AE43" s="5"/>
      <c r="AF43" s="61"/>
      <c r="AG43" s="86"/>
      <c r="AH43" s="5"/>
      <c r="AI43" s="61"/>
      <c r="AJ43" s="86"/>
      <c r="AK43" s="61"/>
      <c r="AL43" s="89"/>
      <c r="AM43" s="101">
        <f t="shared" si="0"/>
        <v>0</v>
      </c>
    </row>
    <row r="44" spans="2:39" ht="18" customHeight="1">
      <c r="B44" s="9"/>
      <c r="C44" s="53"/>
      <c r="D44" s="5"/>
      <c r="E44" s="61"/>
      <c r="F44" s="81"/>
      <c r="G44" s="22"/>
      <c r="H44" s="84"/>
      <c r="I44" s="86"/>
      <c r="J44" s="5"/>
      <c r="K44" s="61"/>
      <c r="L44" s="86"/>
      <c r="M44" s="5"/>
      <c r="N44" s="61"/>
      <c r="O44" s="86"/>
      <c r="P44" s="5"/>
      <c r="Q44" s="61"/>
      <c r="R44" s="86"/>
      <c r="S44" s="5"/>
      <c r="T44" s="61"/>
      <c r="U44" s="86"/>
      <c r="V44" s="5"/>
      <c r="W44" s="61"/>
      <c r="X44" s="86"/>
      <c r="Y44" s="5"/>
      <c r="Z44" s="61"/>
      <c r="AA44" s="86"/>
      <c r="AB44" s="5"/>
      <c r="AC44" s="61"/>
      <c r="AD44" s="86"/>
      <c r="AE44" s="5"/>
      <c r="AF44" s="61"/>
      <c r="AG44" s="86"/>
      <c r="AH44" s="5"/>
      <c r="AI44" s="61"/>
      <c r="AJ44" s="86"/>
      <c r="AK44" s="61"/>
      <c r="AL44" s="89"/>
      <c r="AM44" s="101">
        <f t="shared" si="0"/>
        <v>0</v>
      </c>
    </row>
    <row r="45" spans="2:39" ht="18" customHeight="1" thickBot="1">
      <c r="B45" s="20"/>
      <c r="C45" s="54"/>
      <c r="D45" s="12"/>
      <c r="E45" s="62"/>
      <c r="F45" s="82"/>
      <c r="G45" s="55"/>
      <c r="H45" s="85"/>
      <c r="I45" s="87"/>
      <c r="J45" s="12"/>
      <c r="K45" s="62"/>
      <c r="L45" s="87"/>
      <c r="M45" s="12"/>
      <c r="N45" s="62"/>
      <c r="O45" s="87"/>
      <c r="P45" s="12"/>
      <c r="Q45" s="62"/>
      <c r="R45" s="87"/>
      <c r="S45" s="12"/>
      <c r="T45" s="62"/>
      <c r="U45" s="87"/>
      <c r="V45" s="12"/>
      <c r="W45" s="62"/>
      <c r="X45" s="87"/>
      <c r="Y45" s="12"/>
      <c r="Z45" s="62"/>
      <c r="AA45" s="87"/>
      <c r="AB45" s="12"/>
      <c r="AC45" s="62"/>
      <c r="AD45" s="87"/>
      <c r="AE45" s="12"/>
      <c r="AF45" s="62"/>
      <c r="AG45" s="87"/>
      <c r="AH45" s="12"/>
      <c r="AI45" s="62"/>
      <c r="AJ45" s="87"/>
      <c r="AK45" s="62"/>
      <c r="AL45" s="90"/>
      <c r="AM45" s="102">
        <f t="shared" si="0"/>
        <v>0</v>
      </c>
    </row>
    <row r="46" spans="2:39" ht="18" customHeight="1" thickTop="1">
      <c r="B46" s="56" t="s">
        <v>252</v>
      </c>
      <c r="C46" s="64">
        <f>SUM(C5:C45)</f>
        <v>18700</v>
      </c>
      <c r="D46" s="65">
        <f t="shared" ref="D46:AK46" si="1">SUM(D5:D45)</f>
        <v>17700</v>
      </c>
      <c r="E46" s="79">
        <f>SUM(E5:E45)</f>
        <v>10200</v>
      </c>
      <c r="F46" s="83">
        <f t="shared" si="1"/>
        <v>18700</v>
      </c>
      <c r="G46" s="65">
        <f t="shared" si="1"/>
        <v>17700</v>
      </c>
      <c r="H46" s="79">
        <f>SUM(H5:H45)</f>
        <v>10200</v>
      </c>
      <c r="I46" s="83">
        <f t="shared" si="1"/>
        <v>37400</v>
      </c>
      <c r="J46" s="65">
        <f t="shared" si="1"/>
        <v>7400</v>
      </c>
      <c r="K46" s="79">
        <f>SUM(K5:K45)</f>
        <v>6900</v>
      </c>
      <c r="L46" s="83">
        <f t="shared" si="1"/>
        <v>46200</v>
      </c>
      <c r="M46" s="65">
        <f t="shared" si="1"/>
        <v>48200</v>
      </c>
      <c r="N46" s="79">
        <f>SUM(N5:N45)</f>
        <v>47200</v>
      </c>
      <c r="O46" s="83">
        <f t="shared" si="1"/>
        <v>125000</v>
      </c>
      <c r="P46" s="65">
        <f t="shared" si="1"/>
        <v>115000</v>
      </c>
      <c r="Q46" s="79">
        <f>SUM(Q5:Q45)</f>
        <v>0</v>
      </c>
      <c r="R46" s="83">
        <f t="shared" si="1"/>
        <v>0</v>
      </c>
      <c r="S46" s="65">
        <f t="shared" si="1"/>
        <v>0</v>
      </c>
      <c r="T46" s="79">
        <f>SUM(T5:T45)</f>
        <v>0</v>
      </c>
      <c r="U46" s="83">
        <f t="shared" si="1"/>
        <v>0</v>
      </c>
      <c r="V46" s="65">
        <f t="shared" si="1"/>
        <v>0</v>
      </c>
      <c r="W46" s="79">
        <f>SUM(W5:W45)</f>
        <v>0</v>
      </c>
      <c r="X46" s="83">
        <f t="shared" si="1"/>
        <v>0</v>
      </c>
      <c r="Y46" s="65">
        <f t="shared" si="1"/>
        <v>0</v>
      </c>
      <c r="Z46" s="79">
        <f>SUM(Z5:Z45)</f>
        <v>0</v>
      </c>
      <c r="AA46" s="83">
        <f t="shared" si="1"/>
        <v>0</v>
      </c>
      <c r="AB46" s="65">
        <f t="shared" si="1"/>
        <v>0</v>
      </c>
      <c r="AC46" s="79">
        <f>SUM(AC5:AC45)</f>
        <v>0</v>
      </c>
      <c r="AD46" s="83">
        <f t="shared" si="1"/>
        <v>0</v>
      </c>
      <c r="AE46" s="65">
        <f t="shared" si="1"/>
        <v>0</v>
      </c>
      <c r="AF46" s="79">
        <f>SUM(AF5:AF45)</f>
        <v>0</v>
      </c>
      <c r="AG46" s="83">
        <f t="shared" si="1"/>
        <v>0</v>
      </c>
      <c r="AH46" s="65">
        <f t="shared" si="1"/>
        <v>0</v>
      </c>
      <c r="AI46" s="79">
        <f>SUM(AI5:AI45)</f>
        <v>0</v>
      </c>
      <c r="AJ46" s="83">
        <f t="shared" si="1"/>
        <v>0</v>
      </c>
      <c r="AK46" s="66">
        <f t="shared" si="1"/>
        <v>0</v>
      </c>
      <c r="AL46" s="79">
        <f>SUM(AL5:AL45)</f>
        <v>0</v>
      </c>
      <c r="AM46" s="63">
        <f>SUM(AM5:AM45)</f>
        <v>206000</v>
      </c>
    </row>
    <row r="48" spans="2:39" ht="56.25" customHeight="1">
      <c r="B48" s="112" t="s">
        <v>293</v>
      </c>
    </row>
    <row r="49" spans="2:5" ht="18.75">
      <c r="B49" s="104" t="s">
        <v>252</v>
      </c>
      <c r="C49" s="103"/>
      <c r="D49" s="103"/>
      <c r="E49" s="103"/>
    </row>
    <row r="50" spans="2:5" ht="16.5">
      <c r="B50" s="110"/>
      <c r="C50" s="106" t="s">
        <v>287</v>
      </c>
      <c r="D50" s="107" t="s">
        <v>288</v>
      </c>
      <c r="E50" s="108" t="s">
        <v>269</v>
      </c>
    </row>
    <row r="51" spans="2:5" ht="16.5">
      <c r="B51" s="105" t="s">
        <v>270</v>
      </c>
      <c r="C51" s="109">
        <f>C46</f>
        <v>18700</v>
      </c>
      <c r="D51" s="109">
        <f t="shared" ref="D51:E51" si="2">D46</f>
        <v>17700</v>
      </c>
      <c r="E51" s="109">
        <f t="shared" si="2"/>
        <v>10200</v>
      </c>
    </row>
    <row r="52" spans="2:5" ht="16.5">
      <c r="B52" s="105" t="s">
        <v>271</v>
      </c>
      <c r="C52" s="109">
        <f>F46</f>
        <v>18700</v>
      </c>
      <c r="D52" s="109">
        <f t="shared" ref="D52:E52" si="3">G46</f>
        <v>17700</v>
      </c>
      <c r="E52" s="109">
        <f t="shared" si="3"/>
        <v>10200</v>
      </c>
    </row>
    <row r="53" spans="2:5" ht="16.5">
      <c r="B53" s="105" t="s">
        <v>272</v>
      </c>
      <c r="C53" s="109">
        <f>I46</f>
        <v>37400</v>
      </c>
      <c r="D53" s="109">
        <f t="shared" ref="D53:E53" si="4">J46</f>
        <v>7400</v>
      </c>
      <c r="E53" s="109">
        <f t="shared" si="4"/>
        <v>6900</v>
      </c>
    </row>
    <row r="54" spans="2:5" ht="16.5">
      <c r="B54" s="105" t="s">
        <v>273</v>
      </c>
      <c r="C54" s="109">
        <f>L46</f>
        <v>46200</v>
      </c>
      <c r="D54" s="109">
        <f t="shared" ref="D54:E54" si="5">M46</f>
        <v>48200</v>
      </c>
      <c r="E54" s="109">
        <f t="shared" si="5"/>
        <v>47200</v>
      </c>
    </row>
    <row r="55" spans="2:5" ht="16.5">
      <c r="B55" s="105" t="s">
        <v>251</v>
      </c>
      <c r="C55" s="109">
        <f>O46</f>
        <v>125000</v>
      </c>
      <c r="D55" s="109">
        <f t="shared" ref="D55:E55" si="6">P46</f>
        <v>115000</v>
      </c>
      <c r="E55" s="109">
        <f t="shared" si="6"/>
        <v>0</v>
      </c>
    </row>
    <row r="56" spans="2:5" ht="16.5">
      <c r="B56" s="105" t="s">
        <v>274</v>
      </c>
      <c r="C56" s="109">
        <f>R46</f>
        <v>0</v>
      </c>
      <c r="D56" s="109">
        <f t="shared" ref="D56:E56" si="7">S46</f>
        <v>0</v>
      </c>
      <c r="E56" s="109">
        <f t="shared" si="7"/>
        <v>0</v>
      </c>
    </row>
    <row r="57" spans="2:5" ht="16.5">
      <c r="B57" s="105" t="s">
        <v>276</v>
      </c>
      <c r="C57" s="109">
        <f>U46</f>
        <v>0</v>
      </c>
      <c r="D57" s="109">
        <f t="shared" ref="D57:E57" si="8">V46</f>
        <v>0</v>
      </c>
      <c r="E57" s="109">
        <f t="shared" si="8"/>
        <v>0</v>
      </c>
    </row>
    <row r="58" spans="2:5" ht="16.5">
      <c r="B58" s="105" t="s">
        <v>277</v>
      </c>
      <c r="C58" s="109">
        <f>X46</f>
        <v>0</v>
      </c>
      <c r="D58" s="109">
        <f t="shared" ref="D58:E58" si="9">Y46</f>
        <v>0</v>
      </c>
      <c r="E58" s="109">
        <f t="shared" si="9"/>
        <v>0</v>
      </c>
    </row>
    <row r="59" spans="2:5" ht="16.5">
      <c r="B59" s="105" t="s">
        <v>278</v>
      </c>
      <c r="C59" s="109">
        <f>AA46</f>
        <v>0</v>
      </c>
      <c r="D59" s="109">
        <f t="shared" ref="D59:E59" si="10">AB46</f>
        <v>0</v>
      </c>
      <c r="E59" s="109">
        <f t="shared" si="10"/>
        <v>0</v>
      </c>
    </row>
    <row r="60" spans="2:5" ht="16.5">
      <c r="B60" s="105" t="s">
        <v>279</v>
      </c>
      <c r="C60" s="109">
        <f>AD46</f>
        <v>0</v>
      </c>
      <c r="D60" s="109">
        <f t="shared" ref="D60:E60" si="11">AE46</f>
        <v>0</v>
      </c>
      <c r="E60" s="109">
        <f t="shared" si="11"/>
        <v>0</v>
      </c>
    </row>
    <row r="61" spans="2:5" ht="16.5">
      <c r="B61" s="105" t="s">
        <v>280</v>
      </c>
      <c r="C61" s="109">
        <f>AG46</f>
        <v>0</v>
      </c>
      <c r="D61" s="109">
        <f t="shared" ref="D61:E61" si="12">AH46</f>
        <v>0</v>
      </c>
      <c r="E61" s="109">
        <f t="shared" si="12"/>
        <v>0</v>
      </c>
    </row>
    <row r="62" spans="2:5" ht="16.5">
      <c r="B62" s="105" t="s">
        <v>281</v>
      </c>
      <c r="C62" s="109">
        <f>AJ46</f>
        <v>0</v>
      </c>
      <c r="D62" s="109">
        <f t="shared" ref="D62:E62" si="13">AK46</f>
        <v>0</v>
      </c>
      <c r="E62" s="109">
        <f t="shared" si="13"/>
        <v>0</v>
      </c>
    </row>
  </sheetData>
  <mergeCells count="14">
    <mergeCell ref="AJ3:AL3"/>
    <mergeCell ref="AM3:AM4"/>
    <mergeCell ref="L3:N3"/>
    <mergeCell ref="O3:Q3"/>
    <mergeCell ref="R3:T3"/>
    <mergeCell ref="U3:W3"/>
    <mergeCell ref="X3:Z3"/>
    <mergeCell ref="AA3:AC3"/>
    <mergeCell ref="AD3:AF3"/>
    <mergeCell ref="B3:B4"/>
    <mergeCell ref="C3:E3"/>
    <mergeCell ref="F3:H3"/>
    <mergeCell ref="I3:K3"/>
    <mergeCell ref="AG3:AI3"/>
  </mergeCells>
  <phoneticPr fontId="13" type="noConversion"/>
  <pageMargins left="0.7" right="0.7" top="0.75" bottom="0.75" header="0.3" footer="0.3"/>
  <pageSetup paperSize="17" scale="3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71F68-508E-4AED-B25D-593EA91AC965}">
  <sheetPr>
    <tabColor theme="4" tint="0.79998168889431442"/>
    <pageSetUpPr fitToPage="1"/>
  </sheetPr>
  <dimension ref="B1:C19"/>
  <sheetViews>
    <sheetView showGridLines="0" workbookViewId="0">
      <selection activeCell="B3" sqref="B3"/>
    </sheetView>
  </sheetViews>
  <sheetFormatPr defaultColWidth="8.85546875" defaultRowHeight="15"/>
  <cols>
    <col min="1" max="1" width="3.7109375" customWidth="1"/>
    <col min="2" max="2" width="35.7109375" customWidth="1"/>
    <col min="3" max="3" width="60.7109375" customWidth="1"/>
    <col min="4" max="4" width="3.7109375" customWidth="1"/>
  </cols>
  <sheetData>
    <row r="1" spans="2:3" ht="50.1" customHeight="1">
      <c r="B1" s="1" t="s">
        <v>114</v>
      </c>
    </row>
    <row r="2" spans="2:3" ht="32.1" customHeight="1" thickBot="1">
      <c r="B2" s="17" t="s">
        <v>115</v>
      </c>
      <c r="C2" s="17" t="s">
        <v>6</v>
      </c>
    </row>
    <row r="3" spans="2:3" ht="21.95" customHeight="1" thickTop="1">
      <c r="B3" s="8" t="s">
        <v>116</v>
      </c>
      <c r="C3" s="8" t="s">
        <v>117</v>
      </c>
    </row>
    <row r="4" spans="2:3" ht="21.95" customHeight="1">
      <c r="B4" s="9" t="s">
        <v>118</v>
      </c>
      <c r="C4" s="8" t="s">
        <v>119</v>
      </c>
    </row>
    <row r="5" spans="2:3" ht="21.95" customHeight="1">
      <c r="B5" s="9" t="s">
        <v>53</v>
      </c>
      <c r="C5" s="8" t="s">
        <v>120</v>
      </c>
    </row>
    <row r="6" spans="2:3" ht="21.95" customHeight="1">
      <c r="B6" s="9" t="s">
        <v>121</v>
      </c>
      <c r="C6" s="9" t="s">
        <v>122</v>
      </c>
    </row>
    <row r="7" spans="2:3" ht="21.95" customHeight="1">
      <c r="B7" s="9" t="s">
        <v>59</v>
      </c>
      <c r="C7" s="9" t="s">
        <v>123</v>
      </c>
    </row>
    <row r="8" spans="2:3" ht="21.95" customHeight="1">
      <c r="B8" s="9" t="s">
        <v>124</v>
      </c>
      <c r="C8" s="9" t="s">
        <v>125</v>
      </c>
    </row>
    <row r="9" spans="2:3" ht="21.95" customHeight="1">
      <c r="B9" s="9" t="s">
        <v>126</v>
      </c>
      <c r="C9" s="9" t="s">
        <v>127</v>
      </c>
    </row>
    <row r="10" spans="2:3" ht="21.95" customHeight="1">
      <c r="B10" s="9" t="s">
        <v>71</v>
      </c>
      <c r="C10" s="9" t="s">
        <v>128</v>
      </c>
    </row>
    <row r="11" spans="2:3" ht="21.95" customHeight="1">
      <c r="B11" s="9"/>
      <c r="C11" s="9"/>
    </row>
    <row r="12" spans="2:3" ht="21.95" customHeight="1">
      <c r="B12" s="9"/>
      <c r="C12" s="9"/>
    </row>
    <row r="13" spans="2:3" ht="21.95" customHeight="1">
      <c r="B13" s="9"/>
      <c r="C13" s="9"/>
    </row>
    <row r="14" spans="2:3" ht="21.95" customHeight="1">
      <c r="B14" s="9"/>
      <c r="C14" s="9"/>
    </row>
    <row r="15" spans="2:3" ht="21.95" customHeight="1">
      <c r="B15" s="9"/>
      <c r="C15" s="9"/>
    </row>
    <row r="16" spans="2:3" ht="21.95" customHeight="1">
      <c r="B16" s="9"/>
      <c r="C16" s="9"/>
    </row>
    <row r="17" spans="2:3" ht="21.95" customHeight="1">
      <c r="B17" s="9"/>
      <c r="C17" s="9"/>
    </row>
    <row r="18" spans="2:3" ht="21.95" customHeight="1">
      <c r="B18" s="9"/>
      <c r="C18" s="9"/>
    </row>
    <row r="19" spans="2:3" ht="21.95" customHeight="1">
      <c r="B19" s="9"/>
      <c r="C19" s="9"/>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1. Film Budget DASHBOARD</vt:lpstr>
      <vt:lpstr>2. Above-The-Line BUDGET</vt:lpstr>
      <vt:lpstr>3. Production BUDGET</vt:lpstr>
      <vt:lpstr>4. Post-Production BUDGET</vt:lpstr>
      <vt:lpstr>5. Marketing &amp; Publicity BUDGET</vt:lpstr>
      <vt:lpstr>6. Legal, Acct, Admin BUDGET</vt:lpstr>
      <vt:lpstr>7. Dist. and Delivery BUDGET</vt:lpstr>
      <vt:lpstr>8. Cash Flow TRACKER</vt:lpstr>
      <vt:lpstr>9. Notes and Assumptions</vt:lpstr>
      <vt:lpstr>10. Funding Sources</vt:lpstr>
      <vt:lpstr>11. Payroll Summary</vt:lpstr>
      <vt:lpstr>12. In-Kind Donations</vt:lpstr>
      <vt:lpstr>13. Int. and Local Incentives</vt:lpstr>
      <vt:lpstr>- Disclaimer -</vt:lpstr>
      <vt:lpstr>'1. Film Budget DASHBOARD'!Print_Area</vt:lpstr>
      <vt:lpstr>'10. Funding Sources'!Print_Area</vt:lpstr>
      <vt:lpstr>'11. Payroll Summary'!Print_Area</vt:lpstr>
      <vt:lpstr>'12. In-Kind Donations'!Print_Area</vt:lpstr>
      <vt:lpstr>'13. Int. and Local Incentives'!Print_Area</vt:lpstr>
      <vt:lpstr>'2. Above-The-Line BUDGET'!Print_Area</vt:lpstr>
      <vt:lpstr>'3. Production BUDGET'!Print_Area</vt:lpstr>
      <vt:lpstr>'4. Post-Production BUDGET'!Print_Area</vt:lpstr>
      <vt:lpstr>'5. Marketing &amp; Publicity BUDGET'!Print_Area</vt:lpstr>
      <vt:lpstr>'6. Legal, Acct, Admin BUDGET'!Print_Area</vt:lpstr>
      <vt:lpstr>'7. Dist. and Delivery BUDGET'!Print_Area</vt:lpstr>
      <vt:lpstr>'8. Cash Flow TRACKER'!Print_Area</vt:lpstr>
      <vt:lpstr>'9. Notes and Assumptions'!Print_Area</vt:lpstr>
    </vt:vector>
  </TitlesOfParts>
  <Company>The Walsh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Kayla Franssen</cp:lastModifiedBy>
  <cp:lastPrinted>2025-06-19T15:08:56Z</cp:lastPrinted>
  <dcterms:created xsi:type="dcterms:W3CDTF">2025-06-17T14:02:26Z</dcterms:created>
  <dcterms:modified xsi:type="dcterms:W3CDTF">2025-07-12T00:45:16Z</dcterms:modified>
</cp:coreProperties>
</file>