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jinho\Dropbox\SS\Cost Benefit Analysis\"/>
    </mc:Choice>
  </mc:AlternateContent>
  <bookViews>
    <workbookView xWindow="0" yWindow="0" windowWidth="28800" windowHeight="14235"/>
  </bookViews>
  <sheets>
    <sheet name="Cost Benefit Analysis Dashboard" sheetId="1" r:id="rId1"/>
    <sheet name="Data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G25" i="3"/>
  <c r="G26" i="3"/>
  <c r="G31" i="3"/>
  <c r="F33" i="3"/>
  <c r="G45" i="3"/>
  <c r="G46" i="3"/>
  <c r="G47" i="3"/>
  <c r="G48" i="3"/>
  <c r="G49" i="3"/>
  <c r="G50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G51" i="3"/>
  <c r="G52" i="3"/>
  <c r="C50" i="3"/>
  <c r="G41" i="3"/>
  <c r="C16" i="3"/>
  <c r="C25" i="3"/>
  <c r="C26" i="3"/>
  <c r="C31" i="3"/>
  <c r="D16" i="3"/>
  <c r="D25" i="3"/>
  <c r="D26" i="3"/>
  <c r="D31" i="3"/>
  <c r="C33" i="3"/>
  <c r="C34" i="3"/>
  <c r="C35" i="3"/>
  <c r="E16" i="3"/>
  <c r="E25" i="3"/>
  <c r="E26" i="3"/>
  <c r="E31" i="3"/>
  <c r="D33" i="3"/>
  <c r="D34" i="3"/>
  <c r="D35" i="3"/>
  <c r="F16" i="3"/>
  <c r="F25" i="3"/>
  <c r="F26" i="3"/>
  <c r="F31" i="3"/>
  <c r="E33" i="3"/>
  <c r="E34" i="3"/>
  <c r="E35" i="3"/>
  <c r="F34" i="3"/>
  <c r="F35" i="3"/>
  <c r="G34" i="3"/>
  <c r="G35" i="3"/>
  <c r="H31" i="3"/>
  <c r="H33" i="3"/>
  <c r="H34" i="3"/>
  <c r="H35" i="3"/>
  <c r="C36" i="3"/>
  <c r="D36" i="3"/>
  <c r="E36" i="3"/>
  <c r="F36" i="3"/>
  <c r="G36" i="3"/>
  <c r="H36" i="3"/>
  <c r="H37" i="3"/>
  <c r="G37" i="3"/>
  <c r="F37" i="3"/>
  <c r="E37" i="3"/>
  <c r="D37" i="3"/>
  <c r="C37" i="3"/>
</calcChain>
</file>

<file path=xl/sharedStrings.xml><?xml version="1.0" encoding="utf-8"?>
<sst xmlns="http://schemas.openxmlformats.org/spreadsheetml/2006/main" count="60" uniqueCount="43">
  <si>
    <t>COMPANY NAME</t>
  </si>
  <si>
    <t>COMPLETED BY</t>
  </si>
  <si>
    <t>TOTAL COSTS</t>
  </si>
  <si>
    <t>YEAR 1</t>
  </si>
  <si>
    <t>YEAR 2</t>
  </si>
  <si>
    <t>YEAR 3</t>
  </si>
  <si>
    <t>YEAR 4</t>
  </si>
  <si>
    <t>YEAR 5</t>
  </si>
  <si>
    <t>TOTAL</t>
  </si>
  <si>
    <t>COST BENEFIT ANALYSIS DASHBOARD TEMPLATE</t>
  </si>
  <si>
    <t>PROJECT TITLE</t>
  </si>
  <si>
    <t>DATE UPDATED</t>
  </si>
  <si>
    <t>PROJECT COSTS</t>
  </si>
  <si>
    <t>DESCRIPTION</t>
  </si>
  <si>
    <t>DEVELOPMENT</t>
  </si>
  <si>
    <t>TOTAL DEVELOPMENT COSTS</t>
  </si>
  <si>
    <t>SUPPORT</t>
  </si>
  <si>
    <t>TOTAL SUPPORT COSTS</t>
  </si>
  <si>
    <t>Employee Salaries</t>
  </si>
  <si>
    <t>Additional Internal Expenses</t>
  </si>
  <si>
    <t>Consulting Costs</t>
  </si>
  <si>
    <t>Capital Expenditures</t>
  </si>
  <si>
    <t>BENEFITS / SAVINGS</t>
  </si>
  <si>
    <t>CURRENT</t>
  </si>
  <si>
    <t>PROCESS</t>
  </si>
  <si>
    <t>NEW</t>
  </si>
  <si>
    <t>TOTAL ANNUAL PRICE</t>
  </si>
  <si>
    <t>ANNUAL SAVINGS</t>
  </si>
  <si>
    <t>CUMULATIVE SAVINGS</t>
  </si>
  <si>
    <t>CUMULATIVE COSTS</t>
  </si>
  <si>
    <t>CUMULATIVE TOTAL NET SAVINGS</t>
  </si>
  <si>
    <t>Operational</t>
  </si>
  <si>
    <t>Recurring</t>
  </si>
  <si>
    <t>FUTURE VALUE</t>
  </si>
  <si>
    <t>PRESENT VALUE</t>
  </si>
  <si>
    <t>INTEREST RATE</t>
  </si>
  <si>
    <t>YEARS PROJECT WILL LAST</t>
  </si>
  <si>
    <t>NET PRESENT VALUE</t>
  </si>
  <si>
    <t>FISCAL YEAR</t>
  </si>
  <si>
    <t>FISCAL YEAR RETURN</t>
  </si>
  <si>
    <t>PROJECT DEVELOPMENT TOTAL</t>
  </si>
  <si>
    <t>CLICK HERE TO CREATE COST BENEFIT ANALYSIS DASHBOARD TEMPLATES IN SMARTSHEET</t>
  </si>
  <si>
    <t>Non-Recurring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</si>
</sst>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6"/>
      <color theme="1"/>
      <name val="Calibri"/>
    </font>
    <font>
      <b/>
      <sz val="22"/>
      <color theme="4" tint="-0.249977111117893"/>
      <name val="Arial"/>
    </font>
    <font>
      <b/>
      <sz val="22"/>
      <color theme="4"/>
      <name val="Arial"/>
    </font>
    <font>
      <b/>
      <sz val="22"/>
      <color theme="6" tint="-0.249977111117893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6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b/>
      <sz val="11"/>
      <color theme="0"/>
      <name val="Arial"/>
    </font>
    <font>
      <b/>
      <sz val="9"/>
      <color theme="1"/>
      <name val="Arial"/>
    </font>
    <font>
      <b/>
      <sz val="10"/>
      <color theme="4" tint="-0.499984740745262"/>
      <name val="Arial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5" tint="0.39994506668294322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darkDown">
        <fgColor theme="4" tint="0.39994506668294322"/>
        <bgColor theme="0"/>
      </patternFill>
    </fill>
    <fill>
      <patternFill patternType="solid">
        <fgColor rgb="FF92D050"/>
        <bgColor rgb="FF000000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1"/>
    </xf>
    <xf numFmtId="0" fontId="13" fillId="0" borderId="0" xfId="0" applyFont="1"/>
    <xf numFmtId="0" fontId="14" fillId="9" borderId="1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6" borderId="1" xfId="0" applyFont="1" applyFill="1" applyBorder="1" applyAlignment="1">
      <alignment horizontal="center" vertical="center"/>
    </xf>
    <xf numFmtId="165" fontId="15" fillId="10" borderId="1" xfId="1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right" vertical="center" indent="1"/>
    </xf>
    <xf numFmtId="0" fontId="19" fillId="3" borderId="1" xfId="0" applyFont="1" applyFill="1" applyBorder="1" applyAlignment="1">
      <alignment horizontal="right" vertical="center" indent="1"/>
    </xf>
    <xf numFmtId="0" fontId="19" fillId="11" borderId="5" xfId="0" applyFont="1" applyFill="1" applyBorder="1" applyAlignment="1">
      <alignment horizontal="right" vertical="center" indent="1"/>
    </xf>
    <xf numFmtId="166" fontId="15" fillId="0" borderId="1" xfId="1" applyNumberFormat="1" applyFont="1" applyBorder="1" applyAlignment="1">
      <alignment vertical="center"/>
    </xf>
    <xf numFmtId="166" fontId="15" fillId="8" borderId="1" xfId="1" applyNumberFormat="1" applyFont="1" applyFill="1" applyBorder="1" applyAlignment="1">
      <alignment vertical="center"/>
    </xf>
    <xf numFmtId="166" fontId="15" fillId="3" borderId="5" xfId="1" applyNumberFormat="1" applyFont="1" applyFill="1" applyBorder="1" applyAlignment="1">
      <alignment vertical="center"/>
    </xf>
    <xf numFmtId="166" fontId="15" fillId="10" borderId="6" xfId="1" applyNumberFormat="1" applyFont="1" applyFill="1" applyBorder="1" applyAlignment="1">
      <alignment vertical="center"/>
    </xf>
    <xf numFmtId="166" fontId="15" fillId="11" borderId="5" xfId="1" applyNumberFormat="1" applyFont="1" applyFill="1" applyBorder="1" applyAlignment="1">
      <alignment vertical="center"/>
    </xf>
    <xf numFmtId="166" fontId="15" fillId="0" borderId="5" xfId="1" applyNumberFormat="1" applyFont="1" applyFill="1" applyBorder="1" applyAlignment="1">
      <alignment vertical="center"/>
    </xf>
    <xf numFmtId="166" fontId="15" fillId="8" borderId="7" xfId="1" applyNumberFormat="1" applyFont="1" applyFill="1" applyBorder="1" applyAlignment="1">
      <alignment vertical="center"/>
    </xf>
    <xf numFmtId="166" fontId="15" fillId="3" borderId="7" xfId="1" applyNumberFormat="1" applyFont="1" applyFill="1" applyBorder="1" applyAlignment="1">
      <alignment vertical="center"/>
    </xf>
    <xf numFmtId="166" fontId="15" fillId="3" borderId="1" xfId="1" applyNumberFormat="1" applyFont="1" applyFill="1" applyBorder="1" applyAlignment="1">
      <alignment vertical="center"/>
    </xf>
    <xf numFmtId="0" fontId="19" fillId="3" borderId="7" xfId="0" applyFont="1" applyFill="1" applyBorder="1" applyAlignment="1">
      <alignment horizontal="right" vertical="center" indent="1"/>
    </xf>
    <xf numFmtId="166" fontId="15" fillId="8" borderId="5" xfId="1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inden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center" vertical="center"/>
    </xf>
    <xf numFmtId="167" fontId="15" fillId="0" borderId="3" xfId="2" applyNumberFormat="1" applyFont="1" applyFill="1" applyBorder="1" applyAlignment="1">
      <alignment horizontal="center" vertical="center"/>
    </xf>
    <xf numFmtId="167" fontId="15" fillId="0" borderId="4" xfId="2" applyNumberFormat="1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>
      <alignment horizontal="center" vertical="center"/>
    </xf>
    <xf numFmtId="167" fontId="15" fillId="0" borderId="4" xfId="1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center"/>
    </xf>
    <xf numFmtId="165" fontId="14" fillId="2" borderId="4" xfId="1" applyNumberFormat="1" applyFont="1" applyFill="1" applyBorder="1" applyAlignment="1">
      <alignment horizontal="center" vertical="center"/>
    </xf>
    <xf numFmtId="9" fontId="15" fillId="0" borderId="2" xfId="2" applyFont="1" applyFill="1" applyBorder="1" applyAlignment="1">
      <alignment horizontal="center" vertical="center"/>
    </xf>
    <xf numFmtId="9" fontId="15" fillId="0" borderId="4" xfId="2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7" fontId="15" fillId="4" borderId="2" xfId="1" applyNumberFormat="1" applyFont="1" applyFill="1" applyBorder="1" applyAlignment="1">
      <alignment horizontal="center" vertical="center"/>
    </xf>
    <xf numFmtId="167" fontId="15" fillId="4" borderId="3" xfId="1" applyNumberFormat="1" applyFont="1" applyFill="1" applyBorder="1" applyAlignment="1">
      <alignment horizontal="center" vertical="center"/>
    </xf>
    <xf numFmtId="167" fontId="15" fillId="4" borderId="4" xfId="1" applyNumberFormat="1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167" fontId="16" fillId="4" borderId="2" xfId="1" applyNumberFormat="1" applyFont="1" applyFill="1" applyBorder="1" applyAlignment="1">
      <alignment horizontal="right" vertical="center" indent="1"/>
    </xf>
    <xf numFmtId="167" fontId="16" fillId="4" borderId="3" xfId="1" applyNumberFormat="1" applyFont="1" applyFill="1" applyBorder="1" applyAlignment="1">
      <alignment horizontal="right" vertical="center" indent="1"/>
    </xf>
    <xf numFmtId="167" fontId="16" fillId="4" borderId="4" xfId="1" applyNumberFormat="1" applyFont="1" applyFill="1" applyBorder="1" applyAlignment="1">
      <alignment horizontal="right" vertical="center" indent="1"/>
    </xf>
    <xf numFmtId="0" fontId="22" fillId="13" borderId="0" xfId="3" applyFont="1" applyFill="1" applyAlignment="1">
      <alignment horizontal="center" vertical="center"/>
    </xf>
  </cellXfs>
  <cellStyles count="4">
    <cellStyle name="Hiperligação" xfId="3" builtinId="8"/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35357512684335302"/>
                  <c:y val="2.7713716790020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PROJECT DEVELOPMENT COSTS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4093146726698"/>
                      <c:h val="0.1277136258660510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0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Data!$B$9:$B$15</c:f>
              <c:strCache>
                <c:ptCount val="4"/>
                <c:pt idx="0">
                  <c:v>Employee Salaries</c:v>
                </c:pt>
                <c:pt idx="1">
                  <c:v>Additional Internal Expenses</c:v>
                </c:pt>
                <c:pt idx="2">
                  <c:v>Consulting Costs</c:v>
                </c:pt>
                <c:pt idx="3">
                  <c:v>Capital Expenditures</c:v>
                </c:pt>
              </c:strCache>
            </c:strRef>
          </c:cat>
          <c:val>
            <c:numRef>
              <c:f>Data!$H$9:$H$15</c:f>
              <c:numCache>
                <c:formatCode>_("$"* #,##0_);_("$"* \(#,##0\);_("$"* "-"??_);_(@_)</c:formatCode>
                <c:ptCount val="7"/>
                <c:pt idx="0">
                  <c:v>504000</c:v>
                </c:pt>
                <c:pt idx="1">
                  <c:v>239000</c:v>
                </c:pt>
                <c:pt idx="2">
                  <c:v>55200</c:v>
                </c:pt>
                <c:pt idx="3">
                  <c:v>199000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309525804801001E-2"/>
          <c:y val="0.157224091214926"/>
          <c:w val="0.203905504395064"/>
          <c:h val="0.768744521830844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400" b="1"/>
              <a:t>FISCAL YEAR RETURN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spPr>
              <a:ln w="34925" cap="rnd" cmpd="sng">
                <a:solidFill>
                  <a:srgbClr val="FFC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Data!$B$45:$B$49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Data!$C$45:$C$49</c:f>
              <c:numCache>
                <c:formatCode>"$"#,##0</c:formatCode>
                <c:ptCount val="5"/>
                <c:pt idx="0">
                  <c:v>968000</c:v>
                </c:pt>
                <c:pt idx="1">
                  <c:v>1200000</c:v>
                </c:pt>
                <c:pt idx="2">
                  <c:v>1100000</c:v>
                </c:pt>
                <c:pt idx="3">
                  <c:v>1500000</c:v>
                </c:pt>
                <c:pt idx="4">
                  <c:v>2300000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559224"/>
        <c:axId val="4515611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Data!$D$45:$D$49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Data!$E$45:$E$49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Data!$F$45:$F$49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155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1561184"/>
        <c:crosses val="autoZero"/>
        <c:auto val="1"/>
        <c:lblAlgn val="ctr"/>
        <c:lblOffset val="100"/>
        <c:noMultiLvlLbl val="0"/>
      </c:catAx>
      <c:valAx>
        <c:axId val="4515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155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400" b="1"/>
              <a:t>PROJECT SUPPORT COSTS</a:t>
            </a:r>
            <a:r>
              <a:rPr lang="en-US" sz="1400" b="1" baseline="0"/>
              <a:t> PER FISCAL YEAR</a:t>
            </a:r>
            <a:endParaRPr lang="en-US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Data!$B$18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Data!$C$18:$G$18</c:f>
              <c:numCache>
                <c:formatCode>_("$"* #,##0_);_("$"* \(#,##0\);_("$"* "-"??_);_(@_)</c:formatCode>
                <c:ptCount val="5"/>
                <c:pt idx="0">
                  <c:v>82000</c:v>
                </c:pt>
                <c:pt idx="1">
                  <c:v>90000</c:v>
                </c:pt>
                <c:pt idx="2">
                  <c:v>95000</c:v>
                </c:pt>
                <c:pt idx="3">
                  <c:v>100000</c:v>
                </c:pt>
                <c:pt idx="4">
                  <c:v>111000</c:v>
                </c:pt>
              </c:numCache>
            </c:numRef>
          </c:val>
        </c:ser>
        <c:ser>
          <c:idx val="1"/>
          <c:order val="1"/>
          <c:tx>
            <c:strRef>
              <c:f>Data!$B$19</c:f>
              <c:strCache>
                <c:ptCount val="1"/>
                <c:pt idx="0">
                  <c:v>Non-Recurring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Data!$C$19:$G$19</c:f>
              <c:numCache>
                <c:formatCode>_("$"* #,##0_);_("$"* \(#,##0\);_("$"* "-"??_);_(@_)</c:formatCode>
                <c:ptCount val="5"/>
                <c:pt idx="0">
                  <c:v>26000</c:v>
                </c:pt>
                <c:pt idx="1">
                  <c:v>84000</c:v>
                </c:pt>
                <c:pt idx="2">
                  <c:v>31000</c:v>
                </c:pt>
                <c:pt idx="3">
                  <c:v>87000</c:v>
                </c:pt>
                <c:pt idx="4">
                  <c:v>49000</c:v>
                </c:pt>
              </c:numCache>
            </c:numRef>
          </c:val>
        </c:ser>
        <c:ser>
          <c:idx val="2"/>
          <c:order val="2"/>
          <c:tx>
            <c:strRef>
              <c:f>Data!$B$20</c:f>
              <c:strCache>
                <c:ptCount val="1"/>
                <c:pt idx="0">
                  <c:v>Recurring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Data!$C$20:$G$20</c:f>
              <c:numCache>
                <c:formatCode>_("$"* #,##0_);_("$"* \(#,##0\);_("$"* "-"??_);_(@_)</c:formatCode>
                <c:ptCount val="5"/>
                <c:pt idx="0">
                  <c:v>48000</c:v>
                </c:pt>
                <c:pt idx="1">
                  <c:v>52000</c:v>
                </c:pt>
                <c:pt idx="2">
                  <c:v>64000</c:v>
                </c:pt>
                <c:pt idx="3">
                  <c:v>58000</c:v>
                </c:pt>
                <c:pt idx="4">
                  <c:v>62000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561968"/>
        <c:axId val="451560400"/>
      </c:barChart>
      <c:catAx>
        <c:axId val="45156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1560400"/>
        <c:crosses val="autoZero"/>
        <c:auto val="1"/>
        <c:lblAlgn val="ctr"/>
        <c:lblOffset val="100"/>
        <c:noMultiLvlLbl val="0"/>
      </c:catAx>
      <c:valAx>
        <c:axId val="4515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15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Dbm6gB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bm6g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0</xdr:row>
      <xdr:rowOff>50800</xdr:rowOff>
    </xdr:from>
    <xdr:to>
      <xdr:col>8</xdr:col>
      <xdr:colOff>14</xdr:colOff>
      <xdr:row>0</xdr:row>
      <xdr:rowOff>538565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0" y="50800"/>
          <a:ext cx="2068993" cy="485524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5</xdr:row>
      <xdr:rowOff>0</xdr:rowOff>
    </xdr:from>
    <xdr:to>
      <xdr:col>7</xdr:col>
      <xdr:colOff>1358901</xdr:colOff>
      <xdr:row>28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1308100</xdr:colOff>
      <xdr:row>40</xdr:row>
      <xdr:rowOff>177800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7</xdr:col>
      <xdr:colOff>1181100</xdr:colOff>
      <xdr:row>52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0</xdr:row>
      <xdr:rowOff>50800</xdr:rowOff>
    </xdr:from>
    <xdr:to>
      <xdr:col>7</xdr:col>
      <xdr:colOff>1199043</xdr:colOff>
      <xdr:row>1</xdr:row>
      <xdr:rowOff>12449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32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bm6g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Dbm6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61"/>
  <sheetViews>
    <sheetView showGridLines="0" tabSelected="1" zoomScale="85" zoomScaleNormal="85" zoomScalePageLayoutView="85" workbookViewId="0">
      <pane ySplit="1" topLeftCell="A2" activePane="bottomLeft" state="frozen"/>
      <selection pane="bottomLeft" activeCell="V63" sqref="V63"/>
    </sheetView>
  </sheetViews>
  <sheetFormatPr defaultColWidth="8.85546875" defaultRowHeight="15" x14ac:dyDescent="0.25"/>
  <cols>
    <col min="1" max="1" width="3" style="3" customWidth="1"/>
    <col min="2" max="2" width="36" style="3" customWidth="1"/>
    <col min="3" max="8" width="18" style="3" customWidth="1"/>
    <col min="9" max="9" width="3" style="3" customWidth="1"/>
    <col min="10" max="16384" width="8.85546875" style="3"/>
  </cols>
  <sheetData>
    <row r="1" spans="1:8" ht="49.5" customHeight="1" x14ac:dyDescent="0.4">
      <c r="A1" s="1"/>
      <c r="B1" s="9" t="s">
        <v>9</v>
      </c>
      <c r="C1" s="10"/>
      <c r="D1" s="10"/>
      <c r="E1" s="10"/>
      <c r="F1" s="10"/>
      <c r="G1" s="11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s="4" customFormat="1" ht="22.15" customHeight="1" x14ac:dyDescent="0.25">
      <c r="A3" s="14"/>
      <c r="B3" s="16" t="s">
        <v>0</v>
      </c>
      <c r="C3" s="45"/>
      <c r="D3" s="45"/>
      <c r="E3" s="45"/>
      <c r="F3" s="16" t="s">
        <v>1</v>
      </c>
      <c r="G3" s="45"/>
      <c r="H3" s="45"/>
    </row>
    <row r="4" spans="1:8" s="4" customFormat="1" ht="22.15" customHeight="1" x14ac:dyDescent="0.25">
      <c r="A4" s="14"/>
      <c r="B4" s="16" t="s">
        <v>10</v>
      </c>
      <c r="C4" s="45"/>
      <c r="D4" s="45"/>
      <c r="E4" s="45"/>
      <c r="F4" s="16" t="s">
        <v>11</v>
      </c>
      <c r="G4" s="45"/>
      <c r="H4" s="45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s="5" customFormat="1" ht="22.15" customHeight="1" x14ac:dyDescent="0.35">
      <c r="A6" s="15"/>
    </row>
    <row r="7" spans="1:8" ht="22.15" customHeight="1" x14ac:dyDescent="0.25">
      <c r="A7" s="12"/>
    </row>
    <row r="8" spans="1:8" ht="18" customHeight="1" x14ac:dyDescent="0.25">
      <c r="A8" s="12"/>
    </row>
    <row r="9" spans="1:8" ht="18" customHeight="1" x14ac:dyDescent="0.25">
      <c r="A9" s="12"/>
    </row>
    <row r="10" spans="1:8" ht="18" customHeight="1" x14ac:dyDescent="0.25">
      <c r="A10" s="12"/>
    </row>
    <row r="11" spans="1:8" ht="18" customHeight="1" x14ac:dyDescent="0.25">
      <c r="A11" s="12"/>
    </row>
    <row r="12" spans="1:8" ht="18" customHeight="1" x14ac:dyDescent="0.25">
      <c r="A12" s="12"/>
    </row>
    <row r="13" spans="1:8" ht="18" customHeight="1" x14ac:dyDescent="0.25">
      <c r="A13" s="12"/>
    </row>
    <row r="14" spans="1:8" ht="18" customHeight="1" x14ac:dyDescent="0.25">
      <c r="A14" s="12"/>
    </row>
    <row r="15" spans="1:8" ht="18" customHeight="1" x14ac:dyDescent="0.25">
      <c r="A15" s="12"/>
    </row>
    <row r="16" spans="1:8" s="19" customFormat="1" ht="22.15" customHeight="1" x14ac:dyDescent="0.2">
      <c r="A16" s="18"/>
    </row>
    <row r="17" spans="1:1" ht="18" customHeight="1" x14ac:dyDescent="0.25">
      <c r="A17" s="12"/>
    </row>
    <row r="18" spans="1:1" ht="18" customHeight="1" x14ac:dyDescent="0.25">
      <c r="A18" s="12"/>
    </row>
    <row r="19" spans="1:1" ht="18" customHeight="1" x14ac:dyDescent="0.25">
      <c r="A19" s="12"/>
    </row>
    <row r="20" spans="1:1" ht="18" customHeight="1" x14ac:dyDescent="0.25">
      <c r="A20" s="12"/>
    </row>
    <row r="21" spans="1:1" ht="18" customHeight="1" x14ac:dyDescent="0.25">
      <c r="A21" s="12"/>
    </row>
    <row r="22" spans="1:1" ht="18" customHeight="1" x14ac:dyDescent="0.25">
      <c r="A22" s="12"/>
    </row>
    <row r="23" spans="1:1" ht="18" customHeight="1" x14ac:dyDescent="0.25">
      <c r="A23" s="12"/>
    </row>
    <row r="24" spans="1:1" ht="18" customHeight="1" x14ac:dyDescent="0.25">
      <c r="A24" s="12"/>
    </row>
    <row r="25" spans="1:1" s="19" customFormat="1" ht="22.15" customHeight="1" x14ac:dyDescent="0.2">
      <c r="A25" s="18"/>
    </row>
    <row r="26" spans="1:1" s="19" customFormat="1" ht="22.15" customHeight="1" x14ac:dyDescent="0.2">
      <c r="A26" s="18"/>
    </row>
    <row r="27" spans="1:1" ht="8.1" customHeight="1" x14ac:dyDescent="0.25">
      <c r="A27" s="12"/>
    </row>
    <row r="28" spans="1:1" s="5" customFormat="1" ht="22.15" customHeight="1" x14ac:dyDescent="0.35">
      <c r="A28" s="15"/>
    </row>
    <row r="29" spans="1:1" ht="22.15" customHeight="1" x14ac:dyDescent="0.25">
      <c r="A29" s="12"/>
    </row>
    <row r="30" spans="1:1" ht="18" customHeight="1" x14ac:dyDescent="0.25">
      <c r="A30" s="12"/>
    </row>
    <row r="31" spans="1:1" s="19" customFormat="1" ht="18" customHeight="1" x14ac:dyDescent="0.2">
      <c r="A31" s="18"/>
    </row>
    <row r="32" spans="1:1" ht="18" customHeight="1" x14ac:dyDescent="0.25">
      <c r="A32" s="12"/>
    </row>
    <row r="33" spans="1:1" s="19" customFormat="1" ht="18" customHeight="1" x14ac:dyDescent="0.2">
      <c r="A33" s="18"/>
    </row>
    <row r="34" spans="1:1" s="19" customFormat="1" ht="18" customHeight="1" x14ac:dyDescent="0.2">
      <c r="A34" s="18"/>
    </row>
    <row r="35" spans="1:1" s="19" customFormat="1" ht="18" customHeight="1" x14ac:dyDescent="0.2">
      <c r="A35" s="18"/>
    </row>
    <row r="36" spans="1:1" s="19" customFormat="1" ht="18" customHeight="1" x14ac:dyDescent="0.2">
      <c r="A36" s="18"/>
    </row>
    <row r="37" spans="1:1" s="19" customFormat="1" ht="18" customHeight="1" x14ac:dyDescent="0.2">
      <c r="A37" s="18"/>
    </row>
    <row r="38" spans="1:1" ht="18" customHeight="1" x14ac:dyDescent="0.25">
      <c r="A38" s="12"/>
    </row>
    <row r="39" spans="1:1" s="2" customFormat="1" ht="22.15" customHeight="1" x14ac:dyDescent="0.25">
      <c r="A39" s="1"/>
    </row>
    <row r="40" spans="1:1" ht="18" customHeight="1" x14ac:dyDescent="0.25">
      <c r="A40" s="12"/>
    </row>
    <row r="41" spans="1:1" ht="18" customHeight="1" x14ac:dyDescent="0.25">
      <c r="A41" s="12"/>
    </row>
    <row r="42" spans="1:1" ht="308.10000000000002" customHeight="1" x14ac:dyDescent="0.25">
      <c r="A42" s="12"/>
    </row>
    <row r="43" spans="1:1" s="2" customFormat="1" ht="22.15" customHeight="1" x14ac:dyDescent="0.25">
      <c r="A43" s="1"/>
    </row>
    <row r="44" spans="1:1" ht="18" customHeight="1" x14ac:dyDescent="0.25">
      <c r="A44" s="12"/>
    </row>
    <row r="45" spans="1:1" ht="18" customHeight="1" x14ac:dyDescent="0.25">
      <c r="A45" s="12"/>
    </row>
    <row r="46" spans="1:1" ht="18" customHeight="1" x14ac:dyDescent="0.25">
      <c r="A46" s="12"/>
    </row>
    <row r="47" spans="1:1" ht="18" customHeight="1" x14ac:dyDescent="0.25">
      <c r="A47" s="12"/>
    </row>
    <row r="48" spans="1:1" ht="18" customHeight="1" x14ac:dyDescent="0.25">
      <c r="A48" s="12"/>
    </row>
    <row r="49" spans="1:8" ht="18" customHeight="1" x14ac:dyDescent="0.25">
      <c r="A49" s="12"/>
    </row>
    <row r="50" spans="1:8" s="2" customFormat="1" ht="22.15" customHeight="1" x14ac:dyDescent="0.25">
      <c r="A50" s="1"/>
    </row>
    <row r="51" spans="1:8" s="2" customFormat="1" ht="22.15" customHeight="1" x14ac:dyDescent="0.25">
      <c r="A51" s="1"/>
    </row>
    <row r="52" spans="1:8" s="2" customFormat="1" ht="22.15" customHeight="1" x14ac:dyDescent="0.25">
      <c r="A52" s="1"/>
    </row>
    <row r="53" spans="1:8" ht="37.15" customHeight="1" x14ac:dyDescent="0.25">
      <c r="A53" s="12"/>
      <c r="B53" s="12"/>
      <c r="C53" s="12"/>
      <c r="D53" s="12"/>
      <c r="E53" s="12"/>
      <c r="F53" s="12"/>
      <c r="G53" s="12"/>
      <c r="H53" s="12"/>
    </row>
    <row r="54" spans="1:8" ht="36" customHeight="1" x14ac:dyDescent="0.25">
      <c r="A54" s="1"/>
      <c r="B54" s="75" t="s">
        <v>41</v>
      </c>
      <c r="C54" s="75"/>
      <c r="D54" s="75"/>
      <c r="E54" s="75"/>
      <c r="F54" s="75"/>
      <c r="G54" s="75"/>
      <c r="H54" s="75"/>
    </row>
    <row r="55" spans="1:8" ht="15.75" x14ac:dyDescent="0.25">
      <c r="B55" s="6"/>
      <c r="C55" s="2"/>
      <c r="D55" s="2"/>
    </row>
    <row r="56" spans="1:8" ht="15.75" x14ac:dyDescent="0.25">
      <c r="B56" s="6"/>
      <c r="C56" s="7"/>
      <c r="D56" s="6"/>
    </row>
    <row r="57" spans="1:8" ht="15.75" x14ac:dyDescent="0.25">
      <c r="B57" s="6"/>
      <c r="C57" s="6"/>
      <c r="D57" s="6"/>
    </row>
    <row r="58" spans="1:8" ht="15.75" x14ac:dyDescent="0.25">
      <c r="B58" s="6"/>
      <c r="C58" s="8"/>
      <c r="D58" s="6"/>
    </row>
    <row r="59" spans="1:8" ht="15.75" x14ac:dyDescent="0.25">
      <c r="B59" s="6"/>
      <c r="C59" s="8"/>
      <c r="D59" s="6"/>
    </row>
    <row r="60" spans="1:8" ht="15.75" x14ac:dyDescent="0.25">
      <c r="B60" s="6"/>
      <c r="C60" s="6"/>
      <c r="D60" s="6"/>
    </row>
    <row r="61" spans="1:8" ht="15.75" x14ac:dyDescent="0.25">
      <c r="B61" s="6"/>
      <c r="C61" s="8"/>
      <c r="D61" s="6"/>
    </row>
  </sheetData>
  <mergeCells count="5">
    <mergeCell ref="B54:H54"/>
    <mergeCell ref="C3:E3"/>
    <mergeCell ref="C4:E4"/>
    <mergeCell ref="G3:H3"/>
    <mergeCell ref="G4:H4"/>
  </mergeCells>
  <hyperlinks>
    <hyperlink ref="B54:H54" r:id="rId1" display="CLICK HERE TO CREATE COST BENEFIT ANALYSIS DASHBOARD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61"/>
  <sheetViews>
    <sheetView showGridLines="0" workbookViewId="0">
      <pane ySplit="1" topLeftCell="A2" activePane="bottomLeft" state="frozen"/>
      <selection pane="bottomLeft" activeCell="K26" sqref="K26"/>
    </sheetView>
  </sheetViews>
  <sheetFormatPr defaultColWidth="8.85546875" defaultRowHeight="15" x14ac:dyDescent="0.25"/>
  <cols>
    <col min="1" max="1" width="3" style="3" customWidth="1"/>
    <col min="2" max="2" width="36" style="3" customWidth="1"/>
    <col min="3" max="8" width="18" style="3" customWidth="1"/>
    <col min="9" max="9" width="3" style="3" customWidth="1"/>
    <col min="10" max="16384" width="8.85546875" style="3"/>
  </cols>
  <sheetData>
    <row r="1" spans="1:8" ht="41.25" customHeight="1" x14ac:dyDescent="0.4">
      <c r="A1" s="1"/>
      <c r="B1" s="9" t="s">
        <v>9</v>
      </c>
      <c r="C1" s="10"/>
      <c r="D1" s="10"/>
      <c r="E1" s="10"/>
      <c r="F1" s="10"/>
      <c r="G1" s="11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s="4" customFormat="1" ht="22.15" customHeight="1" x14ac:dyDescent="0.25">
      <c r="A3" s="14"/>
      <c r="B3" s="16" t="s">
        <v>0</v>
      </c>
      <c r="C3" s="45"/>
      <c r="D3" s="45"/>
      <c r="E3" s="45"/>
      <c r="F3" s="16" t="s">
        <v>1</v>
      </c>
      <c r="G3" s="45"/>
      <c r="H3" s="45"/>
    </row>
    <row r="4" spans="1:8" s="4" customFormat="1" ht="22.15" customHeight="1" x14ac:dyDescent="0.25">
      <c r="A4" s="14"/>
      <c r="B4" s="16" t="s">
        <v>10</v>
      </c>
      <c r="C4" s="45"/>
      <c r="D4" s="45"/>
      <c r="E4" s="45"/>
      <c r="F4" s="16" t="s">
        <v>11</v>
      </c>
      <c r="G4" s="45"/>
      <c r="H4" s="45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s="5" customFormat="1" ht="22.15" customHeight="1" x14ac:dyDescent="0.35">
      <c r="A6" s="15"/>
      <c r="B6" s="47" t="s">
        <v>12</v>
      </c>
      <c r="C6" s="48"/>
      <c r="D6" s="48"/>
      <c r="E6" s="48"/>
      <c r="F6" s="48"/>
      <c r="G6" s="48"/>
      <c r="H6" s="49"/>
    </row>
    <row r="7" spans="1:8" ht="22.15" customHeight="1" x14ac:dyDescent="0.25">
      <c r="A7" s="12"/>
      <c r="B7" s="23" t="s">
        <v>13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</row>
    <row r="8" spans="1:8" ht="18" customHeight="1" x14ac:dyDescent="0.25">
      <c r="A8" s="12"/>
      <c r="B8" s="25" t="s">
        <v>14</v>
      </c>
      <c r="C8" s="24"/>
      <c r="D8" s="24"/>
      <c r="E8" s="24"/>
      <c r="F8" s="24"/>
      <c r="G8" s="24"/>
      <c r="H8" s="24"/>
    </row>
    <row r="9" spans="1:8" ht="18" customHeight="1" x14ac:dyDescent="0.25">
      <c r="A9" s="12"/>
      <c r="B9" s="17" t="s">
        <v>18</v>
      </c>
      <c r="C9" s="30">
        <v>87000</v>
      </c>
      <c r="D9" s="30">
        <v>92000</v>
      </c>
      <c r="E9" s="30">
        <v>100000</v>
      </c>
      <c r="F9" s="30">
        <v>125000</v>
      </c>
      <c r="G9" s="30">
        <v>100000</v>
      </c>
      <c r="H9" s="31">
        <f>SUM(C9:G9)</f>
        <v>504000</v>
      </c>
    </row>
    <row r="10" spans="1:8" ht="18" customHeight="1" x14ac:dyDescent="0.25">
      <c r="A10" s="12"/>
      <c r="B10" s="17" t="s">
        <v>19</v>
      </c>
      <c r="C10" s="30">
        <v>50000</v>
      </c>
      <c r="D10" s="30">
        <v>68000</v>
      </c>
      <c r="E10" s="30">
        <v>42000</v>
      </c>
      <c r="F10" s="30">
        <v>31000</v>
      </c>
      <c r="G10" s="30">
        <v>48000</v>
      </c>
      <c r="H10" s="31">
        <f t="shared" ref="H10:H15" si="0">SUM(C10:G10)</f>
        <v>239000</v>
      </c>
    </row>
    <row r="11" spans="1:8" ht="18" customHeight="1" x14ac:dyDescent="0.25">
      <c r="A11" s="12"/>
      <c r="B11" s="17" t="s">
        <v>20</v>
      </c>
      <c r="C11" s="30">
        <v>18000</v>
      </c>
      <c r="D11" s="30">
        <v>2200</v>
      </c>
      <c r="E11" s="30">
        <v>14000</v>
      </c>
      <c r="F11" s="30">
        <v>12500</v>
      </c>
      <c r="G11" s="30">
        <v>8500</v>
      </c>
      <c r="H11" s="31">
        <f t="shared" si="0"/>
        <v>55200</v>
      </c>
    </row>
    <row r="12" spans="1:8" ht="18" customHeight="1" x14ac:dyDescent="0.25">
      <c r="A12" s="12"/>
      <c r="B12" s="17" t="s">
        <v>21</v>
      </c>
      <c r="C12" s="30">
        <v>42000</v>
      </c>
      <c r="D12" s="30">
        <v>53000</v>
      </c>
      <c r="E12" s="30">
        <v>52000</v>
      </c>
      <c r="F12" s="30">
        <v>41000</v>
      </c>
      <c r="G12" s="30">
        <v>11000</v>
      </c>
      <c r="H12" s="31">
        <f t="shared" si="0"/>
        <v>199000</v>
      </c>
    </row>
    <row r="13" spans="1:8" ht="18" customHeight="1" x14ac:dyDescent="0.25">
      <c r="A13" s="12"/>
      <c r="B13" s="17"/>
      <c r="C13" s="30"/>
      <c r="D13" s="30"/>
      <c r="E13" s="30"/>
      <c r="F13" s="30"/>
      <c r="G13" s="30"/>
      <c r="H13" s="31">
        <f t="shared" si="0"/>
        <v>0</v>
      </c>
    </row>
    <row r="14" spans="1:8" ht="18" customHeight="1" x14ac:dyDescent="0.25">
      <c r="A14" s="12"/>
      <c r="B14" s="17"/>
      <c r="C14" s="30"/>
      <c r="D14" s="30"/>
      <c r="E14" s="30"/>
      <c r="F14" s="30"/>
      <c r="G14" s="30"/>
      <c r="H14" s="31">
        <f t="shared" si="0"/>
        <v>0</v>
      </c>
    </row>
    <row r="15" spans="1:8" ht="18" customHeight="1" x14ac:dyDescent="0.25">
      <c r="A15" s="12"/>
      <c r="B15" s="17"/>
      <c r="C15" s="30"/>
      <c r="D15" s="30"/>
      <c r="E15" s="30"/>
      <c r="F15" s="30"/>
      <c r="G15" s="30"/>
      <c r="H15" s="31">
        <f t="shared" si="0"/>
        <v>0</v>
      </c>
    </row>
    <row r="16" spans="1:8" s="19" customFormat="1" ht="22.15" customHeight="1" thickBot="1" x14ac:dyDescent="0.25">
      <c r="A16" s="18"/>
      <c r="B16" s="27" t="s">
        <v>15</v>
      </c>
      <c r="C16" s="32">
        <f>SUM(C9:C15)</f>
        <v>197000</v>
      </c>
      <c r="D16" s="32">
        <f t="shared" ref="D16:G16" si="1">SUM(D9:D15)</f>
        <v>215200</v>
      </c>
      <c r="E16" s="32">
        <f t="shared" si="1"/>
        <v>208000</v>
      </c>
      <c r="F16" s="32">
        <f t="shared" si="1"/>
        <v>209500</v>
      </c>
      <c r="G16" s="32">
        <f t="shared" si="1"/>
        <v>167500</v>
      </c>
      <c r="H16" s="32">
        <f>SUM(H9:H15)</f>
        <v>997200</v>
      </c>
    </row>
    <row r="17" spans="1:8" ht="18" customHeight="1" x14ac:dyDescent="0.25">
      <c r="A17" s="12"/>
      <c r="B17" s="26" t="s">
        <v>16</v>
      </c>
      <c r="C17" s="33"/>
      <c r="D17" s="33"/>
      <c r="E17" s="33"/>
      <c r="F17" s="33"/>
      <c r="G17" s="33"/>
      <c r="H17" s="33"/>
    </row>
    <row r="18" spans="1:8" ht="18" customHeight="1" x14ac:dyDescent="0.25">
      <c r="A18" s="12"/>
      <c r="B18" s="17" t="s">
        <v>31</v>
      </c>
      <c r="C18" s="30">
        <v>82000</v>
      </c>
      <c r="D18" s="30">
        <v>90000</v>
      </c>
      <c r="E18" s="30">
        <v>95000</v>
      </c>
      <c r="F18" s="30">
        <v>100000</v>
      </c>
      <c r="G18" s="30">
        <v>111000</v>
      </c>
      <c r="H18" s="31">
        <f t="shared" ref="H18:H24" si="2">SUM(C18:G18)</f>
        <v>478000</v>
      </c>
    </row>
    <row r="19" spans="1:8" ht="18" customHeight="1" x14ac:dyDescent="0.25">
      <c r="A19" s="12"/>
      <c r="B19" s="17" t="s">
        <v>42</v>
      </c>
      <c r="C19" s="30">
        <v>26000</v>
      </c>
      <c r="D19" s="30">
        <v>84000</v>
      </c>
      <c r="E19" s="30">
        <v>31000</v>
      </c>
      <c r="F19" s="30">
        <v>87000</v>
      </c>
      <c r="G19" s="30">
        <v>49000</v>
      </c>
      <c r="H19" s="31">
        <f t="shared" si="2"/>
        <v>277000</v>
      </c>
    </row>
    <row r="20" spans="1:8" ht="18" customHeight="1" x14ac:dyDescent="0.25">
      <c r="A20" s="12"/>
      <c r="B20" s="17" t="s">
        <v>32</v>
      </c>
      <c r="C20" s="30">
        <v>48000</v>
      </c>
      <c r="D20" s="30">
        <v>52000</v>
      </c>
      <c r="E20" s="30">
        <v>64000</v>
      </c>
      <c r="F20" s="30">
        <v>58000</v>
      </c>
      <c r="G20" s="30">
        <v>62000</v>
      </c>
      <c r="H20" s="31">
        <f t="shared" si="2"/>
        <v>284000</v>
      </c>
    </row>
    <row r="21" spans="1:8" ht="18" customHeight="1" x14ac:dyDescent="0.25">
      <c r="A21" s="12"/>
      <c r="B21" s="17"/>
      <c r="C21" s="30"/>
      <c r="D21" s="30"/>
      <c r="E21" s="30"/>
      <c r="F21" s="30"/>
      <c r="G21" s="30"/>
      <c r="H21" s="31">
        <f t="shared" si="2"/>
        <v>0</v>
      </c>
    </row>
    <row r="22" spans="1:8" ht="18" customHeight="1" x14ac:dyDescent="0.25">
      <c r="A22" s="12"/>
      <c r="B22" s="17"/>
      <c r="C22" s="30"/>
      <c r="D22" s="30"/>
      <c r="E22" s="30"/>
      <c r="F22" s="30"/>
      <c r="G22" s="30"/>
      <c r="H22" s="31">
        <f t="shared" si="2"/>
        <v>0</v>
      </c>
    </row>
    <row r="23" spans="1:8" ht="18" customHeight="1" x14ac:dyDescent="0.25">
      <c r="A23" s="12"/>
      <c r="B23" s="17"/>
      <c r="C23" s="30"/>
      <c r="D23" s="30"/>
      <c r="E23" s="30"/>
      <c r="F23" s="30"/>
      <c r="G23" s="30"/>
      <c r="H23" s="31">
        <f t="shared" si="2"/>
        <v>0</v>
      </c>
    </row>
    <row r="24" spans="1:8" ht="18" customHeight="1" x14ac:dyDescent="0.25">
      <c r="A24" s="12"/>
      <c r="B24" s="17"/>
      <c r="C24" s="30"/>
      <c r="D24" s="30"/>
      <c r="E24" s="30"/>
      <c r="F24" s="30"/>
      <c r="G24" s="30"/>
      <c r="H24" s="31">
        <f t="shared" si="2"/>
        <v>0</v>
      </c>
    </row>
    <row r="25" spans="1:8" s="19" customFormat="1" ht="22.15" customHeight="1" thickBot="1" x14ac:dyDescent="0.25">
      <c r="A25" s="18"/>
      <c r="B25" s="27" t="s">
        <v>17</v>
      </c>
      <c r="C25" s="32">
        <f>SUM(C18:C24)</f>
        <v>156000</v>
      </c>
      <c r="D25" s="32">
        <f t="shared" ref="D25:G25" si="3">SUM(D18:D24)</f>
        <v>226000</v>
      </c>
      <c r="E25" s="32">
        <f t="shared" si="3"/>
        <v>190000</v>
      </c>
      <c r="F25" s="32">
        <f t="shared" si="3"/>
        <v>245000</v>
      </c>
      <c r="G25" s="32">
        <f t="shared" si="3"/>
        <v>222000</v>
      </c>
      <c r="H25" s="32">
        <f>SUM(H18:H24)</f>
        <v>1039000</v>
      </c>
    </row>
    <row r="26" spans="1:8" s="19" customFormat="1" ht="22.15" customHeight="1" thickBot="1" x14ac:dyDescent="0.25">
      <c r="A26" s="18"/>
      <c r="B26" s="29" t="s">
        <v>2</v>
      </c>
      <c r="C26" s="34">
        <f>C16+C25</f>
        <v>353000</v>
      </c>
      <c r="D26" s="34">
        <f t="shared" ref="D26:G26" si="4">D16+D25</f>
        <v>441200</v>
      </c>
      <c r="E26" s="34">
        <f t="shared" si="4"/>
        <v>398000</v>
      </c>
      <c r="F26" s="34">
        <f t="shared" si="4"/>
        <v>454500</v>
      </c>
      <c r="G26" s="34">
        <f t="shared" si="4"/>
        <v>389500</v>
      </c>
      <c r="H26" s="34">
        <f>H16+H25</f>
        <v>2036200</v>
      </c>
    </row>
    <row r="27" spans="1:8" ht="8.1" customHeight="1" x14ac:dyDescent="0.25">
      <c r="A27" s="12"/>
      <c r="B27" s="13"/>
      <c r="C27" s="12"/>
      <c r="D27" s="12"/>
      <c r="E27" s="12"/>
      <c r="F27" s="12"/>
      <c r="G27" s="12"/>
      <c r="H27" s="12"/>
    </row>
    <row r="28" spans="1:8" s="5" customFormat="1" ht="22.15" customHeight="1" x14ac:dyDescent="0.35">
      <c r="A28" s="15"/>
      <c r="B28" s="46" t="s">
        <v>22</v>
      </c>
      <c r="C28" s="46"/>
      <c r="D28" s="46"/>
      <c r="E28" s="46"/>
      <c r="F28" s="46"/>
      <c r="G28" s="46"/>
      <c r="H28" s="46"/>
    </row>
    <row r="29" spans="1:8" ht="22.15" customHeight="1" x14ac:dyDescent="0.25">
      <c r="A29" s="12"/>
      <c r="B29" s="23" t="s">
        <v>24</v>
      </c>
      <c r="C29" s="23" t="s">
        <v>3</v>
      </c>
      <c r="D29" s="23" t="s">
        <v>4</v>
      </c>
      <c r="E29" s="23" t="s">
        <v>5</v>
      </c>
      <c r="F29" s="23" t="s">
        <v>6</v>
      </c>
      <c r="G29" s="23" t="s">
        <v>7</v>
      </c>
      <c r="H29" s="23" t="s">
        <v>8</v>
      </c>
    </row>
    <row r="30" spans="1:8" ht="18" customHeight="1" x14ac:dyDescent="0.25">
      <c r="A30" s="12"/>
      <c r="B30" s="25" t="s">
        <v>23</v>
      </c>
      <c r="C30" s="24"/>
      <c r="D30" s="24"/>
      <c r="E30" s="24"/>
      <c r="F30" s="24"/>
      <c r="G30" s="24"/>
      <c r="H30" s="24"/>
    </row>
    <row r="31" spans="1:8" s="19" customFormat="1" ht="18" customHeight="1" thickBot="1" x14ac:dyDescent="0.25">
      <c r="A31" s="18"/>
      <c r="B31" s="27" t="s">
        <v>26</v>
      </c>
      <c r="C31" s="35">
        <f>C26</f>
        <v>353000</v>
      </c>
      <c r="D31" s="35">
        <f t="shared" ref="D31:H31" si="5">D26</f>
        <v>441200</v>
      </c>
      <c r="E31" s="35">
        <f t="shared" si="5"/>
        <v>398000</v>
      </c>
      <c r="F31" s="35">
        <f t="shared" si="5"/>
        <v>454500</v>
      </c>
      <c r="G31" s="35">
        <f t="shared" si="5"/>
        <v>389500</v>
      </c>
      <c r="H31" s="32">
        <f t="shared" si="5"/>
        <v>2036200</v>
      </c>
    </row>
    <row r="32" spans="1:8" ht="18" customHeight="1" x14ac:dyDescent="0.25">
      <c r="A32" s="12"/>
      <c r="B32" s="26" t="s">
        <v>25</v>
      </c>
      <c r="C32" s="33"/>
      <c r="D32" s="33"/>
      <c r="E32" s="33"/>
      <c r="F32" s="33"/>
      <c r="G32" s="33"/>
      <c r="H32" s="33"/>
    </row>
    <row r="33" spans="1:8" s="19" customFormat="1" ht="18" customHeight="1" thickBot="1" x14ac:dyDescent="0.25">
      <c r="A33" s="18"/>
      <c r="B33" s="27" t="s">
        <v>26</v>
      </c>
      <c r="C33" s="35">
        <f>D31</f>
        <v>441200</v>
      </c>
      <c r="D33" s="35">
        <f t="shared" ref="D33:E33" si="6">E31</f>
        <v>398000</v>
      </c>
      <c r="E33" s="35">
        <f t="shared" si="6"/>
        <v>454500</v>
      </c>
      <c r="F33" s="35">
        <f>G31</f>
        <v>389500</v>
      </c>
      <c r="G33" s="35"/>
      <c r="H33" s="32">
        <f>SUM(C33:G33)</f>
        <v>1683200</v>
      </c>
    </row>
    <row r="34" spans="1:8" s="19" customFormat="1" ht="18" customHeight="1" x14ac:dyDescent="0.2">
      <c r="A34" s="18"/>
      <c r="B34" s="39" t="s">
        <v>27</v>
      </c>
      <c r="C34" s="36">
        <f>C31-C33</f>
        <v>-88200</v>
      </c>
      <c r="D34" s="36">
        <f t="shared" ref="D34:G34" si="7">D31-D33</f>
        <v>43200</v>
      </c>
      <c r="E34" s="36">
        <f t="shared" si="7"/>
        <v>-56500</v>
      </c>
      <c r="F34" s="36">
        <f t="shared" si="7"/>
        <v>65000</v>
      </c>
      <c r="G34" s="36">
        <f t="shared" si="7"/>
        <v>389500</v>
      </c>
      <c r="H34" s="37">
        <f>H31-H33</f>
        <v>353000</v>
      </c>
    </row>
    <row r="35" spans="1:8" s="19" customFormat="1" ht="18" customHeight="1" x14ac:dyDescent="0.2">
      <c r="A35" s="18"/>
      <c r="B35" s="28" t="s">
        <v>28</v>
      </c>
      <c r="C35" s="31">
        <f>C34</f>
        <v>-88200</v>
      </c>
      <c r="D35" s="31">
        <f>C35+D34</f>
        <v>-45000</v>
      </c>
      <c r="E35" s="31">
        <f t="shared" ref="E35:G35" si="8">D35+E34</f>
        <v>-101500</v>
      </c>
      <c r="F35" s="31">
        <f t="shared" si="8"/>
        <v>-36500</v>
      </c>
      <c r="G35" s="31">
        <f t="shared" si="8"/>
        <v>353000</v>
      </c>
      <c r="H35" s="38">
        <f>G35+H34</f>
        <v>706000</v>
      </c>
    </row>
    <row r="36" spans="1:8" s="19" customFormat="1" ht="18" customHeight="1" x14ac:dyDescent="0.2">
      <c r="A36" s="18"/>
      <c r="B36" s="28" t="s">
        <v>29</v>
      </c>
      <c r="C36" s="31">
        <f>C31</f>
        <v>353000</v>
      </c>
      <c r="D36" s="31">
        <f>C36+D31</f>
        <v>794200</v>
      </c>
      <c r="E36" s="31">
        <f t="shared" ref="E36:H36" si="9">D36+E31</f>
        <v>1192200</v>
      </c>
      <c r="F36" s="31">
        <f t="shared" si="9"/>
        <v>1646700</v>
      </c>
      <c r="G36" s="31">
        <f t="shared" si="9"/>
        <v>2036200</v>
      </c>
      <c r="H36" s="38">
        <f t="shared" si="9"/>
        <v>4072400</v>
      </c>
    </row>
    <row r="37" spans="1:8" s="19" customFormat="1" ht="18" customHeight="1" thickBot="1" x14ac:dyDescent="0.25">
      <c r="A37" s="18"/>
      <c r="B37" s="27" t="s">
        <v>30</v>
      </c>
      <c r="C37" s="40">
        <f>C35-C36</f>
        <v>-441200</v>
      </c>
      <c r="D37" s="40">
        <f t="shared" ref="D37:H37" si="10">D35-D36</f>
        <v>-839200</v>
      </c>
      <c r="E37" s="40">
        <f t="shared" si="10"/>
        <v>-1293700</v>
      </c>
      <c r="F37" s="40">
        <f t="shared" si="10"/>
        <v>-1683200</v>
      </c>
      <c r="G37" s="40">
        <f t="shared" si="10"/>
        <v>-1683200</v>
      </c>
      <c r="H37" s="32">
        <f t="shared" si="10"/>
        <v>-3366400</v>
      </c>
    </row>
    <row r="38" spans="1:8" ht="18" customHeight="1" x14ac:dyDescent="0.25">
      <c r="A38" s="12"/>
      <c r="B38" s="20"/>
      <c r="C38" s="21"/>
      <c r="D38" s="21"/>
      <c r="E38" s="21"/>
      <c r="F38" s="21"/>
      <c r="G38" s="21"/>
      <c r="H38" s="21"/>
    </row>
    <row r="39" spans="1:8" s="2" customFormat="1" ht="22.15" customHeight="1" x14ac:dyDescent="0.25">
      <c r="A39" s="1"/>
      <c r="B39" s="55" t="s">
        <v>33</v>
      </c>
      <c r="C39" s="56"/>
      <c r="D39" s="56"/>
      <c r="E39" s="56"/>
      <c r="F39" s="56"/>
      <c r="G39" s="56"/>
      <c r="H39" s="57"/>
    </row>
    <row r="40" spans="1:8" ht="18" customHeight="1" x14ac:dyDescent="0.25">
      <c r="A40" s="12"/>
      <c r="B40" s="42" t="s">
        <v>34</v>
      </c>
      <c r="C40" s="58" t="s">
        <v>35</v>
      </c>
      <c r="D40" s="59"/>
      <c r="E40" s="58" t="s">
        <v>36</v>
      </c>
      <c r="F40" s="59"/>
      <c r="G40" s="60" t="s">
        <v>33</v>
      </c>
      <c r="H40" s="61"/>
    </row>
    <row r="41" spans="1:8" ht="18" customHeight="1" x14ac:dyDescent="0.25">
      <c r="A41" s="12"/>
      <c r="B41" s="41">
        <v>3500000</v>
      </c>
      <c r="C41" s="62">
        <v>0.06</v>
      </c>
      <c r="D41" s="63"/>
      <c r="E41" s="64">
        <v>5</v>
      </c>
      <c r="F41" s="65"/>
      <c r="G41" s="53">
        <f>SUM((B41)*((1+C41)^E41))</f>
        <v>4683789.5216000015</v>
      </c>
      <c r="H41" s="54"/>
    </row>
    <row r="42" spans="1:8" ht="8.1" customHeight="1" x14ac:dyDescent="0.25">
      <c r="A42" s="12"/>
      <c r="B42" s="20"/>
      <c r="C42" s="22"/>
      <c r="D42" s="22"/>
      <c r="E42" s="22"/>
      <c r="F42" s="21"/>
      <c r="G42" s="21"/>
      <c r="H42" s="21"/>
    </row>
    <row r="43" spans="1:8" s="2" customFormat="1" ht="22.15" customHeight="1" x14ac:dyDescent="0.25">
      <c r="A43" s="1"/>
      <c r="B43" s="55" t="s">
        <v>37</v>
      </c>
      <c r="C43" s="56"/>
      <c r="D43" s="56"/>
      <c r="E43" s="56"/>
      <c r="F43" s="56"/>
      <c r="G43" s="56"/>
      <c r="H43" s="57"/>
    </row>
    <row r="44" spans="1:8" ht="18" customHeight="1" x14ac:dyDescent="0.25">
      <c r="A44" s="12"/>
      <c r="B44" s="42" t="s">
        <v>38</v>
      </c>
      <c r="C44" s="58" t="s">
        <v>39</v>
      </c>
      <c r="D44" s="66"/>
      <c r="E44" s="66"/>
      <c r="F44" s="59"/>
      <c r="G44" s="60" t="s">
        <v>34</v>
      </c>
      <c r="H44" s="61"/>
    </row>
    <row r="45" spans="1:8" ht="18" customHeight="1" x14ac:dyDescent="0.25">
      <c r="A45" s="12"/>
      <c r="B45" s="43">
        <v>1</v>
      </c>
      <c r="C45" s="50">
        <v>968000</v>
      </c>
      <c r="D45" s="51"/>
      <c r="E45" s="51"/>
      <c r="F45" s="52"/>
      <c r="G45" s="53" t="e">
        <f>C45+(C45*".02")</f>
        <v>#VALUE!</v>
      </c>
      <c r="H45" s="54"/>
    </row>
    <row r="46" spans="1:8" ht="18" customHeight="1" x14ac:dyDescent="0.25">
      <c r="A46" s="12"/>
      <c r="B46" s="43">
        <v>2</v>
      </c>
      <c r="C46" s="50">
        <v>1200000</v>
      </c>
      <c r="D46" s="51"/>
      <c r="E46" s="51"/>
      <c r="F46" s="52"/>
      <c r="G46" s="53" t="e">
        <f t="shared" ref="G46:G49" si="11">C46+(C46*".02")</f>
        <v>#VALUE!</v>
      </c>
      <c r="H46" s="54"/>
    </row>
    <row r="47" spans="1:8" ht="18" customHeight="1" x14ac:dyDescent="0.25">
      <c r="A47" s="12"/>
      <c r="B47" s="43">
        <v>3</v>
      </c>
      <c r="C47" s="50">
        <v>1100000</v>
      </c>
      <c r="D47" s="51"/>
      <c r="E47" s="51"/>
      <c r="F47" s="52"/>
      <c r="G47" s="53" t="e">
        <f t="shared" si="11"/>
        <v>#VALUE!</v>
      </c>
      <c r="H47" s="54"/>
    </row>
    <row r="48" spans="1:8" ht="18" customHeight="1" x14ac:dyDescent="0.25">
      <c r="A48" s="12"/>
      <c r="B48" s="43">
        <v>4</v>
      </c>
      <c r="C48" s="50">
        <v>1500000</v>
      </c>
      <c r="D48" s="51"/>
      <c r="E48" s="51"/>
      <c r="F48" s="52"/>
      <c r="G48" s="53" t="e">
        <f t="shared" si="11"/>
        <v>#VALUE!</v>
      </c>
      <c r="H48" s="54"/>
    </row>
    <row r="49" spans="1:8" ht="18" customHeight="1" x14ac:dyDescent="0.25">
      <c r="A49" s="12"/>
      <c r="B49" s="43">
        <v>5</v>
      </c>
      <c r="C49" s="50">
        <v>2300000</v>
      </c>
      <c r="D49" s="51"/>
      <c r="E49" s="51"/>
      <c r="F49" s="52"/>
      <c r="G49" s="53" t="e">
        <f t="shared" si="11"/>
        <v>#VALUE!</v>
      </c>
      <c r="H49" s="54"/>
    </row>
    <row r="50" spans="1:8" s="2" customFormat="1" ht="22.15" customHeight="1" x14ac:dyDescent="0.25">
      <c r="A50" s="1"/>
      <c r="B50" s="44" t="s">
        <v>8</v>
      </c>
      <c r="C50" s="67">
        <f>SUM(C45:F49)</f>
        <v>7068000</v>
      </c>
      <c r="D50" s="68"/>
      <c r="E50" s="68"/>
      <c r="F50" s="69"/>
      <c r="G50" s="67" t="e">
        <f>SUM(G45:H49)</f>
        <v>#VALUE!</v>
      </c>
      <c r="H50" s="69"/>
    </row>
    <row r="51" spans="1:8" s="2" customFormat="1" ht="22.15" customHeight="1" x14ac:dyDescent="0.25">
      <c r="A51" s="1"/>
      <c r="B51" s="70"/>
      <c r="C51" s="72" t="s">
        <v>40</v>
      </c>
      <c r="D51" s="73"/>
      <c r="E51" s="73"/>
      <c r="F51" s="74"/>
      <c r="G51" s="67">
        <f>H26</f>
        <v>2036200</v>
      </c>
      <c r="H51" s="69"/>
    </row>
    <row r="52" spans="1:8" s="2" customFormat="1" ht="22.15" customHeight="1" x14ac:dyDescent="0.25">
      <c r="A52" s="1"/>
      <c r="B52" s="71"/>
      <c r="C52" s="72" t="s">
        <v>37</v>
      </c>
      <c r="D52" s="73"/>
      <c r="E52" s="73"/>
      <c r="F52" s="74"/>
      <c r="G52" s="67" t="e">
        <f>G50-G51</f>
        <v>#VALUE!</v>
      </c>
      <c r="H52" s="69"/>
    </row>
    <row r="53" spans="1:8" x14ac:dyDescent="0.25">
      <c r="A53" s="12"/>
      <c r="B53" s="12"/>
      <c r="C53" s="12"/>
      <c r="D53" s="12"/>
      <c r="E53" s="12"/>
      <c r="F53" s="12"/>
      <c r="G53" s="12"/>
      <c r="H53" s="12"/>
    </row>
    <row r="54" spans="1:8" ht="36" customHeight="1" x14ac:dyDescent="0.25">
      <c r="A54" s="1"/>
      <c r="B54" s="75" t="s">
        <v>41</v>
      </c>
      <c r="C54" s="75"/>
      <c r="D54" s="75"/>
      <c r="E54" s="75"/>
      <c r="F54" s="75"/>
      <c r="G54" s="75"/>
      <c r="H54" s="75"/>
    </row>
    <row r="55" spans="1:8" ht="15.75" x14ac:dyDescent="0.25">
      <c r="B55" s="6"/>
      <c r="C55" s="2"/>
      <c r="D55" s="2"/>
    </row>
    <row r="56" spans="1:8" ht="15.75" x14ac:dyDescent="0.25">
      <c r="B56" s="6"/>
      <c r="C56" s="7"/>
      <c r="D56" s="6"/>
    </row>
    <row r="57" spans="1:8" ht="15.75" x14ac:dyDescent="0.25">
      <c r="B57" s="6"/>
      <c r="C57" s="6"/>
      <c r="D57" s="6"/>
    </row>
    <row r="58" spans="1:8" ht="15.75" x14ac:dyDescent="0.25">
      <c r="B58" s="6"/>
      <c r="C58" s="8"/>
      <c r="D58" s="6"/>
    </row>
    <row r="59" spans="1:8" ht="15.75" x14ac:dyDescent="0.25">
      <c r="B59" s="6"/>
      <c r="C59" s="8"/>
      <c r="D59" s="6"/>
    </row>
    <row r="60" spans="1:8" ht="15.75" x14ac:dyDescent="0.25">
      <c r="B60" s="6"/>
      <c r="C60" s="6"/>
      <c r="D60" s="6"/>
    </row>
    <row r="61" spans="1:8" ht="15.75" x14ac:dyDescent="0.25">
      <c r="B61" s="6"/>
      <c r="C61" s="8"/>
      <c r="D61" s="6"/>
    </row>
  </sheetData>
  <mergeCells count="34">
    <mergeCell ref="B54:H54"/>
    <mergeCell ref="C50:F50"/>
    <mergeCell ref="G50:H50"/>
    <mergeCell ref="B51:B52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46:F46"/>
    <mergeCell ref="G46:H46"/>
    <mergeCell ref="B39:H39"/>
    <mergeCell ref="C40:D40"/>
    <mergeCell ref="E40:F40"/>
    <mergeCell ref="G40:H40"/>
    <mergeCell ref="C41:D41"/>
    <mergeCell ref="E41:F41"/>
    <mergeCell ref="G41:H41"/>
    <mergeCell ref="B43:H43"/>
    <mergeCell ref="C44:F44"/>
    <mergeCell ref="G44:H44"/>
    <mergeCell ref="C45:F45"/>
    <mergeCell ref="G45:H45"/>
    <mergeCell ref="B28:H28"/>
    <mergeCell ref="C3:E3"/>
    <mergeCell ref="G3:H3"/>
    <mergeCell ref="C4:E4"/>
    <mergeCell ref="G4:H4"/>
    <mergeCell ref="B6:H6"/>
  </mergeCells>
  <hyperlinks>
    <hyperlink ref="B54:H54" r:id="rId1" display="CLICK HERE TO CREATE COST BENEFIT ANALYSIS DASHBOARD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Cost Benefit Analysis Dashboard</vt:lpstr>
      <vt:lpstr>Data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2016-01-28T17:42:09Z</dcterms:created>
  <dcterms:modified xsi:type="dcterms:W3CDTF">2016-12-11T18:58:34Z</dcterms:modified>
</cp:coreProperties>
</file>